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zakázky 2020\2012 Plán Plus - Hůrská - Navrátilová\"/>
    </mc:Choice>
  </mc:AlternateContent>
  <xr:revisionPtr revIDLastSave="0" documentId="8_{9C20BEFB-4B87-4BE9-A797-06E778683BE3}" xr6:coauthVersionLast="45" xr6:coauthVersionMax="45" xr10:uidLastSave="{00000000-0000-0000-0000-000000000000}"/>
  <bookViews>
    <workbookView xWindow="28680" yWindow="-1335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00 2012.100.A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'100 2012.100.A1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'100 2012.100.A1 Pol'!$A$1:$X$331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325" i="12"/>
  <c r="BA322" i="12"/>
  <c r="BA319" i="12"/>
  <c r="BA316" i="12"/>
  <c r="BA313" i="12"/>
  <c r="BA310" i="12"/>
  <c r="BA307" i="12"/>
  <c r="BA304" i="12"/>
  <c r="BA293" i="12"/>
  <c r="BA292" i="12"/>
  <c r="BA289" i="12"/>
  <c r="BA281" i="12"/>
  <c r="BA277" i="12"/>
  <c r="BA252" i="12"/>
  <c r="BA159" i="12"/>
  <c r="BA158" i="12"/>
  <c r="BA155" i="12"/>
  <c r="BA154" i="12"/>
  <c r="BA151" i="12"/>
  <c r="BA150" i="12"/>
  <c r="BA147" i="12"/>
  <c r="BA146" i="12"/>
  <c r="BA142" i="12"/>
  <c r="BA111" i="12"/>
  <c r="BA106" i="12"/>
  <c r="BA53" i="12"/>
  <c r="BA50" i="12"/>
  <c r="BA43" i="12"/>
  <c r="BA29" i="12"/>
  <c r="BA26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O12" i="12"/>
  <c r="O8" i="12" s="1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K8" i="12" s="1"/>
  <c r="O18" i="12"/>
  <c r="Q18" i="12"/>
  <c r="V18" i="12"/>
  <c r="V8" i="12" s="1"/>
  <c r="G21" i="12"/>
  <c r="I21" i="12"/>
  <c r="K21" i="12"/>
  <c r="M21" i="12"/>
  <c r="O21" i="12"/>
  <c r="Q21" i="12"/>
  <c r="V21" i="12"/>
  <c r="G25" i="12"/>
  <c r="M25" i="12" s="1"/>
  <c r="I25" i="12"/>
  <c r="K25" i="12"/>
  <c r="O25" i="12"/>
  <c r="Q25" i="12"/>
  <c r="V25" i="12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G34" i="12"/>
  <c r="I34" i="12"/>
  <c r="K34" i="12"/>
  <c r="M34" i="12"/>
  <c r="O34" i="12"/>
  <c r="Q34" i="12"/>
  <c r="V34" i="12"/>
  <c r="G39" i="12"/>
  <c r="M39" i="12" s="1"/>
  <c r="I39" i="12"/>
  <c r="K39" i="12"/>
  <c r="O39" i="12"/>
  <c r="Q39" i="12"/>
  <c r="V39" i="12"/>
  <c r="G42" i="12"/>
  <c r="I42" i="12"/>
  <c r="K42" i="12"/>
  <c r="M42" i="12"/>
  <c r="O42" i="12"/>
  <c r="Q42" i="12"/>
  <c r="V42" i="12"/>
  <c r="G45" i="12"/>
  <c r="M45" i="12" s="1"/>
  <c r="I45" i="12"/>
  <c r="K45" i="12"/>
  <c r="O45" i="12"/>
  <c r="Q45" i="12"/>
  <c r="V45" i="12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Q52" i="12"/>
  <c r="V52" i="12"/>
  <c r="I57" i="12"/>
  <c r="Q57" i="12"/>
  <c r="G58" i="12"/>
  <c r="M58" i="12" s="1"/>
  <c r="M57" i="12" s="1"/>
  <c r="I58" i="12"/>
  <c r="K58" i="12"/>
  <c r="K57" i="12" s="1"/>
  <c r="O58" i="12"/>
  <c r="O57" i="12" s="1"/>
  <c r="Q58" i="12"/>
  <c r="V58" i="12"/>
  <c r="V57" i="12" s="1"/>
  <c r="G60" i="12"/>
  <c r="I60" i="12"/>
  <c r="K60" i="12"/>
  <c r="M60" i="12"/>
  <c r="O60" i="12"/>
  <c r="Q60" i="12"/>
  <c r="V60" i="12"/>
  <c r="G64" i="12"/>
  <c r="G65" i="12"/>
  <c r="I65" i="12"/>
  <c r="I64" i="12" s="1"/>
  <c r="K65" i="12"/>
  <c r="M65" i="12"/>
  <c r="O65" i="12"/>
  <c r="Q65" i="12"/>
  <c r="Q64" i="12" s="1"/>
  <c r="V65" i="12"/>
  <c r="G68" i="12"/>
  <c r="M68" i="12" s="1"/>
  <c r="I68" i="12"/>
  <c r="K68" i="12"/>
  <c r="K64" i="12" s="1"/>
  <c r="O68" i="12"/>
  <c r="Q68" i="12"/>
  <c r="V68" i="12"/>
  <c r="V64" i="12" s="1"/>
  <c r="G71" i="12"/>
  <c r="I71" i="12"/>
  <c r="K71" i="12"/>
  <c r="M71" i="12"/>
  <c r="O71" i="12"/>
  <c r="Q71" i="12"/>
  <c r="V71" i="12"/>
  <c r="G75" i="12"/>
  <c r="M75" i="12" s="1"/>
  <c r="I75" i="12"/>
  <c r="K75" i="12"/>
  <c r="O75" i="12"/>
  <c r="O64" i="12" s="1"/>
  <c r="Q75" i="12"/>
  <c r="V75" i="12"/>
  <c r="G79" i="12"/>
  <c r="I79" i="12"/>
  <c r="K79" i="12"/>
  <c r="M79" i="12"/>
  <c r="O79" i="12"/>
  <c r="Q79" i="12"/>
  <c r="V79" i="12"/>
  <c r="G85" i="12"/>
  <c r="M85" i="12" s="1"/>
  <c r="I85" i="12"/>
  <c r="K85" i="12"/>
  <c r="O85" i="12"/>
  <c r="Q85" i="12"/>
  <c r="V85" i="12"/>
  <c r="G88" i="12"/>
  <c r="I88" i="12"/>
  <c r="K88" i="12"/>
  <c r="M88" i="12"/>
  <c r="O88" i="12"/>
  <c r="Q88" i="12"/>
  <c r="V88" i="12"/>
  <c r="G91" i="12"/>
  <c r="G92" i="12"/>
  <c r="I92" i="12"/>
  <c r="I91" i="12" s="1"/>
  <c r="K92" i="12"/>
  <c r="M92" i="12"/>
  <c r="O92" i="12"/>
  <c r="Q92" i="12"/>
  <c r="Q91" i="12" s="1"/>
  <c r="V92" i="12"/>
  <c r="G95" i="12"/>
  <c r="M95" i="12" s="1"/>
  <c r="I95" i="12"/>
  <c r="K95" i="12"/>
  <c r="K91" i="12" s="1"/>
  <c r="O95" i="12"/>
  <c r="Q95" i="12"/>
  <c r="V95" i="12"/>
  <c r="V91" i="12" s="1"/>
  <c r="G98" i="12"/>
  <c r="I98" i="12"/>
  <c r="K98" i="12"/>
  <c r="M98" i="12"/>
  <c r="O98" i="12"/>
  <c r="Q98" i="12"/>
  <c r="V98" i="12"/>
  <c r="G101" i="12"/>
  <c r="M101" i="12" s="1"/>
  <c r="I101" i="12"/>
  <c r="K101" i="12"/>
  <c r="O101" i="12"/>
  <c r="O91" i="12" s="1"/>
  <c r="Q101" i="12"/>
  <c r="V101" i="12"/>
  <c r="G105" i="12"/>
  <c r="M105" i="12" s="1"/>
  <c r="I105" i="12"/>
  <c r="K105" i="12"/>
  <c r="K104" i="12" s="1"/>
  <c r="O105" i="12"/>
  <c r="O104" i="12" s="1"/>
  <c r="Q105" i="12"/>
  <c r="V105" i="12"/>
  <c r="V104" i="12" s="1"/>
  <c r="G110" i="12"/>
  <c r="I110" i="12"/>
  <c r="K110" i="12"/>
  <c r="M110" i="12"/>
  <c r="O110" i="12"/>
  <c r="Q110" i="12"/>
  <c r="V110" i="12"/>
  <c r="G113" i="12"/>
  <c r="M113" i="12" s="1"/>
  <c r="I113" i="12"/>
  <c r="K113" i="12"/>
  <c r="O113" i="12"/>
  <c r="Q113" i="12"/>
  <c r="V113" i="12"/>
  <c r="G117" i="12"/>
  <c r="I117" i="12"/>
  <c r="I104" i="12" s="1"/>
  <c r="K117" i="12"/>
  <c r="M117" i="12"/>
  <c r="O117" i="12"/>
  <c r="Q117" i="12"/>
  <c r="Q104" i="12" s="1"/>
  <c r="V117" i="12"/>
  <c r="G121" i="12"/>
  <c r="M121" i="12" s="1"/>
  <c r="I121" i="12"/>
  <c r="K121" i="12"/>
  <c r="O121" i="12"/>
  <c r="Q121" i="12"/>
  <c r="V121" i="12"/>
  <c r="G124" i="12"/>
  <c r="I124" i="12"/>
  <c r="K124" i="12"/>
  <c r="M124" i="12"/>
  <c r="O124" i="12"/>
  <c r="Q124" i="12"/>
  <c r="V124" i="12"/>
  <c r="G131" i="12"/>
  <c r="M131" i="12" s="1"/>
  <c r="I131" i="12"/>
  <c r="K131" i="12"/>
  <c r="O131" i="12"/>
  <c r="Q131" i="12"/>
  <c r="V131" i="12"/>
  <c r="G134" i="12"/>
  <c r="I134" i="12"/>
  <c r="K134" i="12"/>
  <c r="M134" i="12"/>
  <c r="O134" i="12"/>
  <c r="Q134" i="12"/>
  <c r="V134" i="12"/>
  <c r="G137" i="12"/>
  <c r="K137" i="12"/>
  <c r="O137" i="12"/>
  <c r="V137" i="12"/>
  <c r="G138" i="12"/>
  <c r="I138" i="12"/>
  <c r="I137" i="12" s="1"/>
  <c r="K138" i="12"/>
  <c r="M138" i="12"/>
  <c r="M137" i="12" s="1"/>
  <c r="O138" i="12"/>
  <c r="Q138" i="12"/>
  <c r="Q137" i="12" s="1"/>
  <c r="V138" i="12"/>
  <c r="G140" i="12"/>
  <c r="G141" i="12"/>
  <c r="I141" i="12"/>
  <c r="I140" i="12" s="1"/>
  <c r="K141" i="12"/>
  <c r="M141" i="12"/>
  <c r="O141" i="12"/>
  <c r="Q141" i="12"/>
  <c r="Q140" i="12" s="1"/>
  <c r="V141" i="12"/>
  <c r="G145" i="12"/>
  <c r="M145" i="12" s="1"/>
  <c r="I145" i="12"/>
  <c r="K145" i="12"/>
  <c r="K140" i="12" s="1"/>
  <c r="O145" i="12"/>
  <c r="Q145" i="12"/>
  <c r="V145" i="12"/>
  <c r="V140" i="12" s="1"/>
  <c r="G149" i="12"/>
  <c r="I149" i="12"/>
  <c r="K149" i="12"/>
  <c r="M149" i="12"/>
  <c r="O149" i="12"/>
  <c r="Q149" i="12"/>
  <c r="V149" i="12"/>
  <c r="G153" i="12"/>
  <c r="M153" i="12" s="1"/>
  <c r="I153" i="12"/>
  <c r="K153" i="12"/>
  <c r="O153" i="12"/>
  <c r="O140" i="12" s="1"/>
  <c r="Q153" i="12"/>
  <c r="V153" i="12"/>
  <c r="G157" i="12"/>
  <c r="I157" i="12"/>
  <c r="K157" i="12"/>
  <c r="M157" i="12"/>
  <c r="O157" i="12"/>
  <c r="Q157" i="12"/>
  <c r="V157" i="12"/>
  <c r="G161" i="12"/>
  <c r="M161" i="12" s="1"/>
  <c r="I161" i="12"/>
  <c r="K161" i="12"/>
  <c r="O161" i="12"/>
  <c r="Q161" i="12"/>
  <c r="V161" i="12"/>
  <c r="G163" i="12"/>
  <c r="I163" i="12"/>
  <c r="K163" i="12"/>
  <c r="M163" i="12"/>
  <c r="O163" i="12"/>
  <c r="Q163" i="12"/>
  <c r="V163" i="12"/>
  <c r="G167" i="12"/>
  <c r="M167" i="12" s="1"/>
  <c r="I167" i="12"/>
  <c r="K167" i="12"/>
  <c r="O167" i="12"/>
  <c r="Q167" i="12"/>
  <c r="V167" i="12"/>
  <c r="G171" i="12"/>
  <c r="M171" i="12" s="1"/>
  <c r="I171" i="12"/>
  <c r="K171" i="12"/>
  <c r="K170" i="12" s="1"/>
  <c r="O171" i="12"/>
  <c r="O170" i="12" s="1"/>
  <c r="Q171" i="12"/>
  <c r="V171" i="12"/>
  <c r="V170" i="12" s="1"/>
  <c r="G176" i="12"/>
  <c r="I176" i="12"/>
  <c r="K176" i="12"/>
  <c r="M176" i="12"/>
  <c r="O176" i="12"/>
  <c r="Q176" i="12"/>
  <c r="V176" i="12"/>
  <c r="G179" i="12"/>
  <c r="M179" i="12" s="1"/>
  <c r="I179" i="12"/>
  <c r="K179" i="12"/>
  <c r="O179" i="12"/>
  <c r="Q179" i="12"/>
  <c r="V179" i="12"/>
  <c r="G181" i="12"/>
  <c r="I181" i="12"/>
  <c r="I170" i="12" s="1"/>
  <c r="K181" i="12"/>
  <c r="M181" i="12"/>
  <c r="O181" i="12"/>
  <c r="Q181" i="12"/>
  <c r="Q170" i="12" s="1"/>
  <c r="V181" i="12"/>
  <c r="G183" i="12"/>
  <c r="M183" i="12" s="1"/>
  <c r="I183" i="12"/>
  <c r="K183" i="12"/>
  <c r="O183" i="12"/>
  <c r="Q183" i="12"/>
  <c r="V183" i="12"/>
  <c r="G185" i="12"/>
  <c r="I185" i="12"/>
  <c r="K185" i="12"/>
  <c r="M185" i="12"/>
  <c r="O185" i="12"/>
  <c r="Q185" i="12"/>
  <c r="V185" i="12"/>
  <c r="G187" i="12"/>
  <c r="M187" i="12" s="1"/>
  <c r="I187" i="12"/>
  <c r="K187" i="12"/>
  <c r="O187" i="12"/>
  <c r="Q187" i="12"/>
  <c r="V187" i="12"/>
  <c r="G189" i="12"/>
  <c r="I189" i="12"/>
  <c r="K189" i="12"/>
  <c r="M189" i="12"/>
  <c r="O189" i="12"/>
  <c r="Q189" i="12"/>
  <c r="V189" i="12"/>
  <c r="G191" i="12"/>
  <c r="M191" i="12" s="1"/>
  <c r="I191" i="12"/>
  <c r="K191" i="12"/>
  <c r="O191" i="12"/>
  <c r="Q191" i="12"/>
  <c r="V191" i="12"/>
  <c r="G194" i="12"/>
  <c r="I194" i="12"/>
  <c r="K194" i="12"/>
  <c r="M194" i="12"/>
  <c r="O194" i="12"/>
  <c r="Q194" i="12"/>
  <c r="V194" i="12"/>
  <c r="G197" i="12"/>
  <c r="M197" i="12" s="1"/>
  <c r="I197" i="12"/>
  <c r="K197" i="12"/>
  <c r="O197" i="12"/>
  <c r="Q197" i="12"/>
  <c r="V197" i="12"/>
  <c r="G200" i="12"/>
  <c r="I200" i="12"/>
  <c r="K200" i="12"/>
  <c r="M200" i="12"/>
  <c r="O200" i="12"/>
  <c r="Q200" i="12"/>
  <c r="V200" i="12"/>
  <c r="G203" i="12"/>
  <c r="M203" i="12" s="1"/>
  <c r="I203" i="12"/>
  <c r="K203" i="12"/>
  <c r="O203" i="12"/>
  <c r="Q203" i="12"/>
  <c r="V203" i="12"/>
  <c r="G205" i="12"/>
  <c r="I205" i="12"/>
  <c r="K205" i="12"/>
  <c r="M205" i="12"/>
  <c r="O205" i="12"/>
  <c r="Q205" i="12"/>
  <c r="V205" i="12"/>
  <c r="G207" i="12"/>
  <c r="M207" i="12" s="1"/>
  <c r="I207" i="12"/>
  <c r="K207" i="12"/>
  <c r="O207" i="12"/>
  <c r="Q207" i="12"/>
  <c r="V207" i="12"/>
  <c r="G209" i="12"/>
  <c r="I209" i="12"/>
  <c r="K209" i="12"/>
  <c r="M209" i="12"/>
  <c r="O209" i="12"/>
  <c r="Q209" i="12"/>
  <c r="V209" i="12"/>
  <c r="G211" i="12"/>
  <c r="M211" i="12" s="1"/>
  <c r="I211" i="12"/>
  <c r="K211" i="12"/>
  <c r="O211" i="12"/>
  <c r="Q211" i="12"/>
  <c r="V211" i="12"/>
  <c r="G214" i="12"/>
  <c r="I214" i="12"/>
  <c r="K214" i="12"/>
  <c r="M214" i="12"/>
  <c r="O214" i="12"/>
  <c r="Q214" i="12"/>
  <c r="V214" i="12"/>
  <c r="G218" i="12"/>
  <c r="M218" i="12" s="1"/>
  <c r="I218" i="12"/>
  <c r="K218" i="12"/>
  <c r="O218" i="12"/>
  <c r="Q218" i="12"/>
  <c r="V218" i="12"/>
  <c r="G222" i="12"/>
  <c r="I222" i="12"/>
  <c r="K222" i="12"/>
  <c r="M222" i="12"/>
  <c r="O222" i="12"/>
  <c r="Q222" i="12"/>
  <c r="V222" i="12"/>
  <c r="G225" i="12"/>
  <c r="M225" i="12" s="1"/>
  <c r="I225" i="12"/>
  <c r="K225" i="12"/>
  <c r="O225" i="12"/>
  <c r="Q225" i="12"/>
  <c r="V225" i="12"/>
  <c r="G229" i="12"/>
  <c r="I229" i="12"/>
  <c r="K229" i="12"/>
  <c r="M229" i="12"/>
  <c r="O229" i="12"/>
  <c r="Q229" i="12"/>
  <c r="V229" i="12"/>
  <c r="G233" i="12"/>
  <c r="M233" i="12" s="1"/>
  <c r="I233" i="12"/>
  <c r="K233" i="12"/>
  <c r="O233" i="12"/>
  <c r="Q233" i="12"/>
  <c r="V233" i="12"/>
  <c r="G237" i="12"/>
  <c r="I237" i="12"/>
  <c r="K237" i="12"/>
  <c r="M237" i="12"/>
  <c r="O237" i="12"/>
  <c r="Q237" i="12"/>
  <c r="V237" i="12"/>
  <c r="G241" i="12"/>
  <c r="M241" i="12" s="1"/>
  <c r="I241" i="12"/>
  <c r="K241" i="12"/>
  <c r="O241" i="12"/>
  <c r="Q241" i="12"/>
  <c r="V241" i="12"/>
  <c r="G244" i="12"/>
  <c r="I244" i="12"/>
  <c r="K244" i="12"/>
  <c r="M244" i="12"/>
  <c r="O244" i="12"/>
  <c r="Q244" i="12"/>
  <c r="V244" i="12"/>
  <c r="G247" i="12"/>
  <c r="O247" i="12"/>
  <c r="G248" i="12"/>
  <c r="I248" i="12"/>
  <c r="I247" i="12" s="1"/>
  <c r="K248" i="12"/>
  <c r="M248" i="12"/>
  <c r="O248" i="12"/>
  <c r="Q248" i="12"/>
  <c r="Q247" i="12" s="1"/>
  <c r="V248" i="12"/>
  <c r="G251" i="12"/>
  <c r="M251" i="12" s="1"/>
  <c r="I251" i="12"/>
  <c r="K251" i="12"/>
  <c r="K247" i="12" s="1"/>
  <c r="O251" i="12"/>
  <c r="Q251" i="12"/>
  <c r="V251" i="12"/>
  <c r="V247" i="12" s="1"/>
  <c r="G256" i="12"/>
  <c r="G255" i="12" s="1"/>
  <c r="I256" i="12"/>
  <c r="K256" i="12"/>
  <c r="K255" i="12" s="1"/>
  <c r="O256" i="12"/>
  <c r="O255" i="12" s="1"/>
  <c r="Q256" i="12"/>
  <c r="V256" i="12"/>
  <c r="V255" i="12" s="1"/>
  <c r="G258" i="12"/>
  <c r="I258" i="12"/>
  <c r="I255" i="12" s="1"/>
  <c r="K258" i="12"/>
  <c r="M258" i="12"/>
  <c r="O258" i="12"/>
  <c r="Q258" i="12"/>
  <c r="Q255" i="12" s="1"/>
  <c r="V258" i="12"/>
  <c r="G261" i="12"/>
  <c r="M261" i="12" s="1"/>
  <c r="I261" i="12"/>
  <c r="K261" i="12"/>
  <c r="O261" i="12"/>
  <c r="Q261" i="12"/>
  <c r="V261" i="12"/>
  <c r="G264" i="12"/>
  <c r="I264" i="12"/>
  <c r="K264" i="12"/>
  <c r="M264" i="12"/>
  <c r="O264" i="12"/>
  <c r="Q264" i="12"/>
  <c r="V264" i="12"/>
  <c r="G266" i="12"/>
  <c r="M266" i="12" s="1"/>
  <c r="I266" i="12"/>
  <c r="K266" i="12"/>
  <c r="O266" i="12"/>
  <c r="Q266" i="12"/>
  <c r="V266" i="12"/>
  <c r="G268" i="12"/>
  <c r="I268" i="12"/>
  <c r="K268" i="12"/>
  <c r="M268" i="12"/>
  <c r="O268" i="12"/>
  <c r="Q268" i="12"/>
  <c r="V268" i="12"/>
  <c r="G270" i="12"/>
  <c r="M270" i="12" s="1"/>
  <c r="I270" i="12"/>
  <c r="K270" i="12"/>
  <c r="O270" i="12"/>
  <c r="Q270" i="12"/>
  <c r="V270" i="12"/>
  <c r="G272" i="12"/>
  <c r="I272" i="12"/>
  <c r="K272" i="12"/>
  <c r="M272" i="12"/>
  <c r="O272" i="12"/>
  <c r="Q272" i="12"/>
  <c r="V272" i="12"/>
  <c r="G275" i="12"/>
  <c r="G276" i="12"/>
  <c r="I276" i="12"/>
  <c r="I275" i="12" s="1"/>
  <c r="K276" i="12"/>
  <c r="M276" i="12"/>
  <c r="O276" i="12"/>
  <c r="Q276" i="12"/>
  <c r="Q275" i="12" s="1"/>
  <c r="V276" i="12"/>
  <c r="G279" i="12"/>
  <c r="M279" i="12" s="1"/>
  <c r="I279" i="12"/>
  <c r="K279" i="12"/>
  <c r="K275" i="12" s="1"/>
  <c r="O279" i="12"/>
  <c r="Q279" i="12"/>
  <c r="V279" i="12"/>
  <c r="V275" i="12" s="1"/>
  <c r="G286" i="12"/>
  <c r="I286" i="12"/>
  <c r="K286" i="12"/>
  <c r="M286" i="12"/>
  <c r="O286" i="12"/>
  <c r="Q286" i="12"/>
  <c r="V286" i="12"/>
  <c r="G291" i="12"/>
  <c r="M291" i="12" s="1"/>
  <c r="I291" i="12"/>
  <c r="K291" i="12"/>
  <c r="O291" i="12"/>
  <c r="O275" i="12" s="1"/>
  <c r="Q291" i="12"/>
  <c r="V291" i="12"/>
  <c r="G297" i="12"/>
  <c r="I297" i="12"/>
  <c r="K297" i="12"/>
  <c r="M297" i="12"/>
  <c r="O297" i="12"/>
  <c r="Q297" i="12"/>
  <c r="V297" i="12"/>
  <c r="G299" i="12"/>
  <c r="M299" i="12" s="1"/>
  <c r="I299" i="12"/>
  <c r="K299" i="12"/>
  <c r="O299" i="12"/>
  <c r="Q299" i="12"/>
  <c r="V299" i="12"/>
  <c r="G303" i="12"/>
  <c r="G302" i="12" s="1"/>
  <c r="I303" i="12"/>
  <c r="K303" i="12"/>
  <c r="K302" i="12" s="1"/>
  <c r="O303" i="12"/>
  <c r="O302" i="12" s="1"/>
  <c r="Q303" i="12"/>
  <c r="V303" i="12"/>
  <c r="V302" i="12" s="1"/>
  <c r="G306" i="12"/>
  <c r="I306" i="12"/>
  <c r="I302" i="12" s="1"/>
  <c r="K306" i="12"/>
  <c r="M306" i="12"/>
  <c r="O306" i="12"/>
  <c r="Q306" i="12"/>
  <c r="Q302" i="12" s="1"/>
  <c r="V306" i="12"/>
  <c r="G309" i="12"/>
  <c r="M309" i="12" s="1"/>
  <c r="I309" i="12"/>
  <c r="K309" i="12"/>
  <c r="O309" i="12"/>
  <c r="Q309" i="12"/>
  <c r="V309" i="12"/>
  <c r="G312" i="12"/>
  <c r="I312" i="12"/>
  <c r="K312" i="12"/>
  <c r="M312" i="12"/>
  <c r="O312" i="12"/>
  <c r="Q312" i="12"/>
  <c r="V312" i="12"/>
  <c r="G315" i="12"/>
  <c r="M315" i="12" s="1"/>
  <c r="I315" i="12"/>
  <c r="K315" i="12"/>
  <c r="O315" i="12"/>
  <c r="Q315" i="12"/>
  <c r="V315" i="12"/>
  <c r="G318" i="12"/>
  <c r="I318" i="12"/>
  <c r="K318" i="12"/>
  <c r="M318" i="12"/>
  <c r="O318" i="12"/>
  <c r="Q318" i="12"/>
  <c r="V318" i="12"/>
  <c r="G321" i="12"/>
  <c r="M321" i="12" s="1"/>
  <c r="I321" i="12"/>
  <c r="K321" i="12"/>
  <c r="O321" i="12"/>
  <c r="Q321" i="12"/>
  <c r="V321" i="12"/>
  <c r="AE325" i="12"/>
  <c r="I20" i="1"/>
  <c r="I19" i="1"/>
  <c r="I18" i="1"/>
  <c r="I17" i="1"/>
  <c r="I16" i="1"/>
  <c r="I62" i="1"/>
  <c r="J61" i="1" s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51" i="1" l="1"/>
  <c r="J54" i="1"/>
  <c r="J53" i="1"/>
  <c r="J56" i="1"/>
  <c r="J59" i="1"/>
  <c r="J50" i="1"/>
  <c r="J52" i="1"/>
  <c r="J55" i="1"/>
  <c r="J57" i="1"/>
  <c r="J60" i="1"/>
  <c r="J58" i="1"/>
  <c r="A26" i="1"/>
  <c r="G26" i="1"/>
  <c r="G28" i="1"/>
  <c r="G23" i="1"/>
  <c r="M247" i="12"/>
  <c r="M64" i="12"/>
  <c r="M91" i="12"/>
  <c r="M275" i="12"/>
  <c r="M170" i="12"/>
  <c r="M104" i="12"/>
  <c r="M140" i="12"/>
  <c r="M8" i="12"/>
  <c r="M303" i="12"/>
  <c r="M302" i="12" s="1"/>
  <c r="M256" i="12"/>
  <c r="M255" i="12" s="1"/>
  <c r="G170" i="12"/>
  <c r="G104" i="12"/>
  <c r="G57" i="12"/>
  <c r="M12" i="12"/>
  <c r="AF325" i="12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J62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S6" authorId="0" shapeId="0" xr:uid="{5A635A7F-844E-4303-9616-C4C0B9D784A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51B8674-8416-4DFC-ABB3-7C095ECBCF2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<sst xmlns="http://schemas.openxmlformats.org/spreadsheetml/2006/main" count="1283" uniqueCount="436">
  <si>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</si>
  <si>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</si>
  <si>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</si>
  <si>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</si>
  <si>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</si>
  <si>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</si>
  <si>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</si>
  <si>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</si>
  <si>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</si>
  <si>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</si>
  <si>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</si>
  <si>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</si>
  <si>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</si>
  <si>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</si>
  <si>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</si>
  <si>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</si>
  <si>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</si>
  <si>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</si>
  <si>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</si>
  <si>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</si>
  <si>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</si>
  <si>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</si>
  <si>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</si>
  <si>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</si>
  <si>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</si>
  <si>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</si>
  <si>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</si>
  <si>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</si>
  <si>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</si>
  <si>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</si>
  <si>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</si>
  <si>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</si>
  <si>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</si>
  <si>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</si>
  <si>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</si>
  <si>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</si>
  <si>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</si>
  <si>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</si>
  <si>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</si>
  <si>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</si>
  <si>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</si>
  <si>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</si>
  <si>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</si>
  <si>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2012.100.A1</t>
  </si>
  <si>
    <t>Větev A</t>
  </si>
  <si>
    <t>100</t>
  </si>
  <si>
    <t>Objekty pozemních komunikací</t>
  </si>
  <si>
    <t>Objekt:</t>
  </si>
  <si>
    <t>Rozpočet:</t>
  </si>
  <si>
    <t>2012</t>
  </si>
  <si>
    <t>Oprava komunikace Hůrská</t>
  </si>
  <si>
    <t>Městská část Praha 14</t>
  </si>
  <si>
    <t>Bratří Venclíků 1073/8</t>
  </si>
  <si>
    <t>Praha-Černý Most</t>
  </si>
  <si>
    <t>19800</t>
  </si>
  <si>
    <t>00231312</t>
  </si>
  <si>
    <t>CZ00231312</t>
  </si>
  <si>
    <t>PLÁN PLUS, s.r.o.</t>
  </si>
  <si>
    <t>Horňátecká 1772/19</t>
  </si>
  <si>
    <t>Praha-Kobylisy</t>
  </si>
  <si>
    <t>18200</t>
  </si>
  <si>
    <t>62917544</t>
  </si>
  <si>
    <t>CZ62917544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</si>
  <si>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</si>
  <si>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</si>
  <si>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</si>
  <si>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</si>
  <si>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</si>
  <si>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</si>
  <si>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</si>
  <si>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</si>
  <si>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</si>
  <si>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</si>
  <si>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56</t>
  </si>
  <si>
    <t>Podkladní vrstvy komunikací a zpevněných ploch</t>
  </si>
  <si>
    <t>57</t>
  </si>
  <si>
    <t>Kryty štěrkových a živičných komunikací</t>
  </si>
  <si>
    <t>59</t>
  </si>
  <si>
    <t>Dlažby a předlažby komunikací</t>
  </si>
  <si>
    <t>8</t>
  </si>
  <si>
    <t>Trubní vedení</t>
  </si>
  <si>
    <t>89</t>
  </si>
  <si>
    <t>Ostatní konstrukce na trubním vedení</t>
  </si>
  <si>
    <t>91</t>
  </si>
  <si>
    <t>Doplňující práce na komunikaci</t>
  </si>
  <si>
    <t>96</t>
  </si>
  <si>
    <t>Bourání konstrukcí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</si>
  <si>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</si>
  <si>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</si>
  <si>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</si>
  <si>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</si>
  <si>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</si>
  <si>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</si>
  <si>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</si>
  <si>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</si>
  <si>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</si>
  <si>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</si>
  <si>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</si>
  <si>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</si>
  <si>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</si>
  <si>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</si>
  <si>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</si>
  <si>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</si>
  <si>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</si>
  <si>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</si>
  <si>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</si>
  <si>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</si>
  <si>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</si>
  <si>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</si>
  <si>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</si>
  <si>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</si>
  <si>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</si>
  <si>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</si>
  <si>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</si>
  <si>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</si>
  <si>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</si>
  <si>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</si>
  <si>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</si>
  <si>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</si>
  <si>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</si>
  <si>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</si>
  <si>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</si>
  <si>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</si>
  <si>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</si>
  <si>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20/ I</t>
  </si>
  <si>
    <t>Práce</t>
  </si>
  <si>
    <t>POL1_</t>
  </si>
  <si>
    <t>s přemístěním hmot na skládku na vzdálenost do 3 m nebo s naložením na dopravní prostředek</t>
  </si>
  <si>
    <t>SPI</t>
  </si>
  <si>
    <t>SPU</t>
  </si>
  <si>
    <t>113107419R00</t>
  </si>
  <si>
    <t>Odstranění podkladů nebo krytů z kameniva těženého, v ploše jednotlivě nad 50 m2, tloušťka vrstvy 190 mm</t>
  </si>
  <si>
    <t>celková plocha : 500</t>
  </si>
  <si>
    <t>VV</t>
  </si>
  <si>
    <t>113108316R00</t>
  </si>
  <si>
    <t>Odstranění podkladů nebo krytů živičných, v ploše jednotlivě do 50 m2, tloušťka vrstvy 160 mm</t>
  </si>
  <si>
    <t>mechnicky bourané plochy u překážek : 50</t>
  </si>
  <si>
    <t>113111212R00</t>
  </si>
  <si>
    <t>Odstranění podkladů nebo krytů z kameniva zpevněného cementem, v ploše jednotlivě nad 50 m2, tloušťka vrstvy 120 mm</t>
  </si>
  <si>
    <t>113151352T00</t>
  </si>
  <si>
    <t>Fréz.živič.krytu nad 500 m2, s překážkami, tl.16cm</t>
  </si>
  <si>
    <t>Vlastní</t>
  </si>
  <si>
    <t>20/I</t>
  </si>
  <si>
    <t>celková plocha : 1760</t>
  </si>
  <si>
    <t>odpočet ploch bouraných mechanicky - okolo překážek : -50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</si>
  <si>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</si>
  <si>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</si>
  <si>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</si>
  <si>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</si>
  <si>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122202201R00</t>
  </si>
  <si>
    <t>Odkopávky a prokopávky pro silnice v hornině 3 do 100 m3</t>
  </si>
  <si>
    <t>m3</t>
  </si>
  <si>
    <t>800-1</t>
  </si>
  <si>
    <t>s přemístěním výkopku v příčných profilech na vzdálenost do 15 m nebo s naložením na dopravní prostředek.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</si>
  <si>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</si>
  <si>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</si>
  <si>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</si>
  <si>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</si>
  <si>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</si>
  <si>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příplatek za dalších 10 km, celkem do 20 km</t>
  </si>
  <si>
    <t>POP</t>
  </si>
  <si>
    <t>16*10</t>
  </si>
  <si>
    <t>171101103R00</t>
  </si>
  <si>
    <t>Uložení sypaniny do násypů zhutněných s uzavřením povrchu násypu z hornin soudržných s předepsanou mírou zhutnění v procentech výsledků zkoušek Proctor-Standard							_x000D_
							_x000D_
 přes 96 do 100 % PS</t>
  </si>
  <si>
    <t>s rozprostřením sypaniny ve vrstvách a s hrubým urovnáním,</t>
  </si>
  <si>
    <t>171201101R00</t>
  </si>
  <si>
    <t>Uložení sypaniny do násypů nezhutněných</t>
  </si>
  <si>
    <t>Uložení sypaniny do násypů nebo na skládku s rozprostřením sypaniny ve vrstvách a s hrubým urovnáním.</t>
  </si>
  <si>
    <t>181101102R00</t>
  </si>
  <si>
    <t>Úprava pláně v zářezech v hornině 1 až 4, se zhutněním</t>
  </si>
  <si>
    <t>vyrovnáním výškových rozdílů, ploch vodorovných a ploch do sklonu 1 : 5.</t>
  </si>
  <si>
    <t>500</t>
  </si>
  <si>
    <t>199000002R00</t>
  </si>
  <si>
    <t>Poplatky za skládku horniny 1- 4, skupina 17 05 04 z Katalogu odpadů</t>
  </si>
  <si>
    <t>Cena poplatku je ilustrativní. Skutečné sazby je nutné zjistit od provozovatelů skládek místně příslušných nebo skládky zhotovitele.</t>
  </si>
  <si>
    <t>58330002.AR</t>
  </si>
  <si>
    <t>štěrkopísek</t>
  </si>
  <si>
    <t>t</t>
  </si>
  <si>
    <t>SPCM</t>
  </si>
  <si>
    <t>Specifikace</t>
  </si>
  <si>
    <t>POL3_</t>
  </si>
  <si>
    <t>použije se zcela nebo zčásti, pokud vytěžená hornina nebude vhodná pro zásyp okolo objektu - bude účtováno podle skutečnosti</t>
  </si>
  <si>
    <t>4*1,9</t>
  </si>
  <si>
    <t>přípočet na zhutnění 1% : 7,6*1/100</t>
  </si>
  <si>
    <t>452112111R00</t>
  </si>
  <si>
    <t>Osazení betonových dílců pod potrubí prstenců nebo rámůpod poklopy a mříže výšky do 100 mm</t>
  </si>
  <si>
    <t>kus</t>
  </si>
  <si>
    <t>827-1</t>
  </si>
  <si>
    <t>59224301R</t>
  </si>
  <si>
    <t>prstenec do uliční vpusti; betonový; TBV; DN = 390,0 mm; h = 60,0 mm</t>
  </si>
  <si>
    <t>5</t>
  </si>
  <si>
    <t>ztratné 1% : 5*1/100</t>
  </si>
  <si>
    <t>564851112RT2</t>
  </si>
  <si>
    <t>Podklad ze štěrkodrti s rozprostřením a zhutněním frakce 0-32 mm, tloušťka po zhutnění 160 mm</t>
  </si>
  <si>
    <t>564851113RT4</t>
  </si>
  <si>
    <t>Podklad ze štěrkodrti s rozprostřením a zhutněním frakce 0-63 mm, tloušťka po zhutnění 170 mm</t>
  </si>
  <si>
    <t>565131111R00</t>
  </si>
  <si>
    <t>Podklad z kameniva obaleného asfaltem ACP 16+, v pruhu šířky do 3 m, třídy 1, tloušťka po zhutnění 50 mm</t>
  </si>
  <si>
    <t>s rozprostřením a zhutněním</t>
  </si>
  <si>
    <t>568111111R00</t>
  </si>
  <si>
    <t>Vyztužení podkladní vrstvy z geotextilie, sklon povrchu do 1:5, role šířky 3 m</t>
  </si>
  <si>
    <t>textilie na zhutněném podloží : 500</t>
  </si>
  <si>
    <t>textilie na 1. vrstvě štěrkodrti tl. 17 cm : 500</t>
  </si>
  <si>
    <t>69366198R</t>
  </si>
  <si>
    <t>geotextilie PP; funkce separační, ochranná, výztužná, filtrační; plošná hmotnost 300 g/m2; zpevněná oboustranně</t>
  </si>
  <si>
    <t>Mezisoučet</t>
  </si>
  <si>
    <t>přesahy, ztratné 15% : 1000*15/100</t>
  </si>
  <si>
    <t>998222011R00</t>
  </si>
  <si>
    <t>Přesun hmot pozemních komunikací, kryt z kameniva jakékoliv délky objektu</t>
  </si>
  <si>
    <t>Přesun hmot</t>
  </si>
  <si>
    <t>POL7_</t>
  </si>
  <si>
    <t>vodorovně do 200 m</t>
  </si>
  <si>
    <t>998222094R00</t>
  </si>
  <si>
    <t>Přesun hmot pozemních komunikací, kryt z kameniva příplatek k ceně za zvětšený přesun přes vymezenou dopravní vzdálenost do 5 000 m</t>
  </si>
  <si>
    <t>577131211R00</t>
  </si>
  <si>
    <t>Beton asfaltový s rozprostřením a zhutněním v pruhu šířky do 3 m, ACO 8 nebo ACO 11 nebo ACO 16, tloušťky 40 mm, plochy přes 1000 m2</t>
  </si>
  <si>
    <t>1760</t>
  </si>
  <si>
    <t>577141212R00</t>
  </si>
  <si>
    <t>Beton asfaltový s rozprostřením a zhutněním v pruhu šířky do 3 m, ACO 8 nebo ACO 11 nebo ACO 16, tloušťky 50 mm, plochy přes 1000 m2</t>
  </si>
  <si>
    <t>998225111R00</t>
  </si>
  <si>
    <t>Přesun hmot komunikací a letišť, kryt živičný jakékoliv délky objektu</t>
  </si>
  <si>
    <t>998225194R00</t>
  </si>
  <si>
    <t>Přesun hmot komunikací a letišť, kryt živičný příplatek k ceně za zvětšený přesun přes vymezenou dopravní vzdálenost do 5 000 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</si>
  <si>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</si>
  <si>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</si>
  <si>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</si>
  <si>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celkem : 630</t>
  </si>
  <si>
    <t>odpočet plochy na přejezdech tl. 80 mm : -90</t>
  </si>
  <si>
    <t>596215040R00</t>
  </si>
  <si>
    <t>Kladení zámkové dlažby do drtě tloušťka dlažby 80 mm, tloušťka lože 40 mm</t>
  </si>
  <si>
    <t>POL1_1</t>
  </si>
  <si>
    <t>596291111R00</t>
  </si>
  <si>
    <t>Řezání zámkové dlažby tloušťky 60 mm</t>
  </si>
  <si>
    <t>odhad, bude účtováno dle skutečnosti</t>
  </si>
  <si>
    <t>150</t>
  </si>
  <si>
    <t>596291113R00</t>
  </si>
  <si>
    <t>Řezání zámkové dlažby tloušťky 80 mm</t>
  </si>
  <si>
    <t>60</t>
  </si>
  <si>
    <t>59245300R</t>
  </si>
  <si>
    <t>dlažba betonová zámková, dvouvrstvá; kost; šedá; l = 200 mm; š = 165 mm; tl. 80,0 mm</t>
  </si>
  <si>
    <t>POL3_0</t>
  </si>
  <si>
    <t>90*10/100</t>
  </si>
  <si>
    <t>59245304R</t>
  </si>
  <si>
    <t>dlažba betonová zámková, dvouvrstvá; kost; šedá; l = 200 mm; š = 165 mm; tl. 60,0 mm</t>
  </si>
  <si>
    <t>Začátek provozního součtu</t>
  </si>
  <si>
    <t xml:space="preserve">  celkem : 630</t>
  </si>
  <si>
    <t xml:space="preserve">  odpočet plochy na přejezdech tl. 80 mm : -90</t>
  </si>
  <si>
    <t>Konec provozního součtu</t>
  </si>
  <si>
    <t>540*10/100</t>
  </si>
  <si>
    <t>998223011R00</t>
  </si>
  <si>
    <t>Přesun hmot pozemních komunikací, kryt dlážděný jakékoliv délky objektu</t>
  </si>
  <si>
    <t>998223094R00</t>
  </si>
  <si>
    <t>Přesun hmot pozemních komunikací, kryt dlážděný příplatek k ceně za zvětšený přesun přes vymezenou dopravní vzdálenost do 5 000 m</t>
  </si>
  <si>
    <t>892601154R00</t>
  </si>
  <si>
    <t>Čištění kanalizace do DN 500, nad 100 m</t>
  </si>
  <si>
    <t>899232111R00</t>
  </si>
  <si>
    <t>Výšková úprava uličního vstupu nebo vpustě do 20 cm snížením mříže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</si>
  <si>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</si>
  <si>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stávajícívrchní skruž uliční vpusti : 5</t>
  </si>
  <si>
    <t>899331111R00</t>
  </si>
  <si>
    <t>Výšková úprava uličního vstupu nebo vpustě do 20 cm zvýšením poklopu</t>
  </si>
  <si>
    <t>bude účtována položka podle skutečné výšky nové komunikace a výšky poklopu a nutnosti zvýšení nebo snížení</t>
  </si>
  <si>
    <t>899332111R00</t>
  </si>
  <si>
    <t>Výšková úprava uličního vstupu nebo vpustě do 20 cm snížením poklopu</t>
  </si>
  <si>
    <t>899431111R00</t>
  </si>
  <si>
    <t>Výšková úprava uličního vstupu nebo vpustě do 20 cm zvýšením krytu šoupěte</t>
  </si>
  <si>
    <t>899432111R00</t>
  </si>
  <si>
    <t>Výšková úprava uličního vstupu nebo vpustě do 20 cm snížením krytu šoupěte</t>
  </si>
  <si>
    <t>899211111R00</t>
  </si>
  <si>
    <t>Osazení mříží litinových s rámem do 50 kg</t>
  </si>
  <si>
    <t>998271301R00</t>
  </si>
  <si>
    <t>Přesun hmot pro kanalizace (stoky) monolitické v otevřeném výkopu</t>
  </si>
  <si>
    <t>hloubené nebo ražené monolitické  z betonu nebo železobetonu (827 2.9) včetně drobných objektů,</t>
  </si>
  <si>
    <t>na vzdálenost 15 m od hrany výkopu nebo od okraje šachty</t>
  </si>
  <si>
    <t>998271319R00</t>
  </si>
  <si>
    <t xml:space="preserve">Přesun hmot pro kanalizace (stoky) monolitické příplatek k cenám _x000D_
 za každých dalších i započatých 5 000 m přes 5 000 m   </t>
  </si>
  <si>
    <t>912511221V02</t>
  </si>
  <si>
    <t>Zpomalovací práh 20 km/h průběžný díl 500 mm černý, demontáž včetně prahů koncových a ocelových výztuh</t>
  </si>
  <si>
    <t>ks</t>
  </si>
  <si>
    <t xml:space="preserve">včetně výztuh : </t>
  </si>
  <si>
    <t>prahy průběžné : 10</t>
  </si>
  <si>
    <t>prahy koncové : 2</t>
  </si>
  <si>
    <t>912511322R00</t>
  </si>
  <si>
    <t>Zpomalovací prvky zpomalovací práh, 30 km/hod, díl průběžný, délky 500 mm, žlutý</t>
  </si>
  <si>
    <t>10</t>
  </si>
  <si>
    <t>912511324R00</t>
  </si>
  <si>
    <t>Zpomalovací prvky zpomalovací práh, 30 km/hod, díl koncový, délky 215 mm, žlutý</t>
  </si>
  <si>
    <t>912511329R00</t>
  </si>
  <si>
    <t xml:space="preserve">Zpomalovací prvky příplatek za ocelové výztuhy pro zpomalovací práh, 30 km/hod,  ,  ,  </t>
  </si>
  <si>
    <t>914991001R00</t>
  </si>
  <si>
    <t>Dočasné dopravní značení montáž , dopravní značky včetně stojanu</t>
  </si>
  <si>
    <t>914991002R00</t>
  </si>
  <si>
    <t>Dočasné dopravní značení montáž , dopravní značky velkoplošné včetně stojanu</t>
  </si>
  <si>
    <t>914991003R00</t>
  </si>
  <si>
    <t>Dočasné dopravní značení montáž , zábrany včetně sloupků a podstavců</t>
  </si>
  <si>
    <t>914991007R00</t>
  </si>
  <si>
    <t>Dočasné dopravní značení montáž , výstražných světel do 3 ks včetně baterií</t>
  </si>
  <si>
    <t>sada</t>
  </si>
  <si>
    <t>914992001R00</t>
  </si>
  <si>
    <t>Dočasné dopravní značení vlastní nájem, dopravní značky včetně stojanu</t>
  </si>
  <si>
    <t>10*50</t>
  </si>
  <si>
    <t>914992002R00</t>
  </si>
  <si>
    <t>Dočasné dopravní značení vlastní nájem, dopravní značky velkoplošné včetně stojanu</t>
  </si>
  <si>
    <t>4*50</t>
  </si>
  <si>
    <t>914992003R00</t>
  </si>
  <si>
    <t>Dočasné dopravní značení vlastní nájem, zábrany včetně sloupků a podstavců</t>
  </si>
  <si>
    <t>914992007R00</t>
  </si>
  <si>
    <t>Dočasné dopravní značení vlastní nájem, výstražných světel do 3 ks včetně baterií</t>
  </si>
  <si>
    <t>914993001R00</t>
  </si>
  <si>
    <t>Demontáž dočasného dopravního značení značky včetně stojanu</t>
  </si>
  <si>
    <t>914993002R00</t>
  </si>
  <si>
    <t>Demontáž dočasného dopravního značení velkoplošné značky včetně stojanu</t>
  </si>
  <si>
    <t>914993003R00</t>
  </si>
  <si>
    <t>Demontáž dočasného dopravního značení zábrany včetně sloupků a podstavců</t>
  </si>
  <si>
    <t>914993007R00</t>
  </si>
  <si>
    <t>Demontáž dočasného dopravního značení výstražných světel do 3 ks včetně baterií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</si>
  <si>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</si>
  <si>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</si>
  <si>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</si>
  <si>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919726213R00</t>
  </si>
  <si>
    <t>Dilatační spáry řezané letištních ploch těsnění spár zálivkou za tepla s dvojnásobným penetračním nátěrem a s pryžovou vložkou pod zálivku</t>
  </si>
  <si>
    <t>Včetně vyčištění a impregnace spár před těsněním a zalitím.</t>
  </si>
  <si>
    <t>24</t>
  </si>
  <si>
    <t>919735114R00</t>
  </si>
  <si>
    <t>Řezání stávajících krytů nebo podkladů živičných, hloubky přes 150 do 200 mm</t>
  </si>
  <si>
    <t>včetně spotřeby vody</t>
  </si>
  <si>
    <t>11163611R</t>
  </si>
  <si>
    <t>asfaltová zálivka zpracování za horka; bod měknutí nad 85 °C; skupenství při 20°C tuhá hmota; hustota při 25°C 1 000 kg/m3; nerozpustný ve vodě; hořlavý; bod hoření nad 300 °C; černý</t>
  </si>
  <si>
    <t>24/1000</t>
  </si>
  <si>
    <t>59217488R</t>
  </si>
  <si>
    <t>obrubník silniční materiál beton; l = 1000,0 mm; š = 150,0 mm; h = 250,0 mm; barva šedá</t>
  </si>
  <si>
    <t>POL3_1</t>
  </si>
  <si>
    <t>480</t>
  </si>
  <si>
    <t>ztratné 1% : 480*1/100</t>
  </si>
  <si>
    <t>59217490R</t>
  </si>
  <si>
    <t>obrubník silniční nájezdový; materiál beton; l = 1000,0 mm; š = 150,0 mm; h = 150,0 mm; barva šedá</t>
  </si>
  <si>
    <t>90</t>
  </si>
  <si>
    <t>ztratné 1% : 90*1/100</t>
  </si>
  <si>
    <t>59217491R</t>
  </si>
  <si>
    <t>obrubník silniční přechodový pravý; materiál beton; l = 1000,0 mm; š = 150,0 mm; výškový rozsah h = 150 až 250 mm; barva šedá</t>
  </si>
  <si>
    <t>30</t>
  </si>
  <si>
    <t>ztratné 1% : 30/1/100</t>
  </si>
  <si>
    <t>59217492R</t>
  </si>
  <si>
    <t>obrubník silniční přechodový levý; materiál beton; l = 1000,0 mm; š = 150,0 mm; výškový rozsah h = 150 až 250 mm; barva šedá</t>
  </si>
  <si>
    <t>976085311R00</t>
  </si>
  <si>
    <t>Vybourání madel, objímek, rámů, mříží apod. kanalizačních rámů litinových, z rýhovaného plechu nebo betonových včetně poklopů nebo mříží_x000D_
 plochy do 0,6 m2</t>
  </si>
  <si>
    <t>801-3</t>
  </si>
  <si>
    <t>stávající mříž uliční vpusti : 5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</si>
  <si>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</si>
  <si>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</si>
  <si>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</si>
  <si>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</si>
  <si>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</si>
  <si>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</si>
  <si>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</si>
  <si>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</si>
  <si>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</si>
  <si>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za dalších 24 km, celkem do 25 km</t>
  </si>
  <si>
    <t>979087213R00</t>
  </si>
  <si>
    <t>Nakládání na dopravní prostředky vybouraných hmot</t>
  </si>
  <si>
    <t>pro vodorovnou dopravu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</si>
  <si>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</si>
  <si>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</si>
  <si>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</si>
  <si>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</si>
  <si>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</si>
  <si>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</si>
  <si>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979990112R00</t>
  </si>
  <si>
    <t>Poplatek za skládku obalovaný asfalt , skupina 17 09 04 z Katalogu odpadů</t>
  </si>
  <si>
    <t>979093111R00</t>
  </si>
  <si>
    <t>Uložení suti na skládku bez zhutnění</t>
  </si>
  <si>
    <t>800-6</t>
  </si>
  <si>
    <t>s hrubým urovnáním,</t>
  </si>
  <si>
    <t>005111021R</t>
  </si>
  <si>
    <t>Vytyčení inženýrských sítí</t>
  </si>
  <si>
    <t>Soubor</t>
  </si>
  <si>
    <t>Indiv</t>
  </si>
  <si>
    <t>VRN</t>
  </si>
  <si>
    <t>POL99_8</t>
  </si>
  <si>
    <t>Zaměření a vytýčení stávajících inženýrských sítí v místě stavby z hlediska jejich ochrany při provádění stavby.</t>
  </si>
  <si>
    <t>005121015R</t>
  </si>
  <si>
    <t>Vybudování zařízení staveniště pro JKSO 822</t>
  </si>
  <si>
    <t>POL99_2</t>
  </si>
  <si>
    <t>Doprava a osazení kontejnerů pro skladování.</t>
  </si>
  <si>
    <t>Sejmutí ornice, hrubá úprava terénu a zpevnění ploch pro osazení objektů sociálního zařízení staveniště a kanceláří stavby.</t>
  </si>
  <si>
    <t>Doprava a osazení mobilních buněk sociálního zařízení – umývárny, toalety, šatny a kanceláří stavby.</t>
  </si>
  <si>
    <t>Zřízení osvětlení staveniště (včetně stožárů a osvětlovacích těles).</t>
  </si>
  <si>
    <t>Náhradní zdroj elektrické energie.</t>
  </si>
  <si>
    <t>005121025R</t>
  </si>
  <si>
    <t>Provoz zařízení staveniště pro JKSO 822</t>
  </si>
  <si>
    <t>Opotřebení nebo pronájem kontejnerů pro skladování.</t>
  </si>
  <si>
    <t>Opotřebení a údržba nebo pronájem sociálního zařízení – umývárny, toalety, šatny a kanceláří stavby.</t>
  </si>
  <si>
    <t>Spotřeba vody a elektrické energie, nebo pohonných hmot pro potřebu sociálních zařízení a kanceláří stavby.</t>
  </si>
  <si>
    <t>005121035R</t>
  </si>
  <si>
    <t>Odstranění zařízení staveniště pro JKSO 822</t>
  </si>
  <si>
    <t>Odvoz kontejnerů a ohrazení pro skladování a uvedení zpevněných ploch pro skladování do původního stavu.</t>
  </si>
  <si>
    <t>Odvoz mobilních buněk sociálního zařízení, nebo uvedení do původního stavu prostor pronajatých. Případné ohumusování.</t>
  </si>
  <si>
    <t>Zrušení osvětlení staveniště.</t>
  </si>
  <si>
    <t>Odvoz náhradního zdroje.</t>
  </si>
  <si>
    <t>005122030T</t>
  </si>
  <si>
    <t>Mimostaveništní doprava</t>
  </si>
  <si>
    <t>005124010R</t>
  </si>
  <si>
    <t>Koordinační činnost</t>
  </si>
  <si>
    <t>Koordinace stavebních a technologických dodávek stavby.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</si>
  <si>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</si>
  <si>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</si>
  <si>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</si>
  <si>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</si>
  <si>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</si>
  <si>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</si>
  <si>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</si>
  <si>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</si>
  <si>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</si>
  <si>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</si>
  <si>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</si>
  <si>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</si>
  <si>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</si>
  <si>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</si>
  <si>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</si>
  <si>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</si>
  <si>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</si>
  <si>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</si>
  <si>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005261022R</t>
  </si>
  <si>
    <t>Bankovní záruky za splnění záručních podmínek</t>
  </si>
  <si>
    <t>Náklady zhotovitele spojené se zabezpečením a poskytnutím zajišťovacích bankovních záruk za splnění záručních podmínek, pokud je zadavatel požaduje v obchodních podmínkách.</t>
  </si>
  <si>
    <t>SUM</t>
  </si>
  <si>
    <t>JKSO:</t>
  </si>
  <si>
    <t>928.3</t>
  </si>
  <si>
    <t>Opravy a údržba objektů inženýrských staveb</t>
  </si>
  <si>
    <t>JKSO</t>
  </si>
  <si>
    <t xml:space="preserve"> m3</t>
  </si>
  <si>
    <t/>
  </si>
  <si>
    <t>JKSOChar</t>
  </si>
  <si>
    <t>rekonstrukce a modernizace objektu prostá</t>
  </si>
  <si>
    <t>JKSOAkce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</si>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</sst>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21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vehjWwieY9ETdk+BwNnLJXKf43yfrnJfqmtLvrtOMRXVregVTHpJVXN/CoZxz1WMGfrdwMLKS4GOylHjAdYMHg==" saltValue="SXIai/5OGkb5inQgZ2pqY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952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SUMIF(F50:F61,A16,I50:I61)+SUMIF(F50:F61,"PSU",I50:I61)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SUMIF(F50:F61,A17,I50:I61)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SUMIF(F50:F61,A18,I50:I61)</f>
        <v>0</v>
      </c>
      <c r="J18" s="81"/>
    </row>
    <row r="19" spans="1:10" ht="23.25" customHeight="1" x14ac:dyDescent="0.2">
      <c r="A19" s="196" t="s">
        <v>90</v>
      </c>
      <c r="B19" s="37" t="s">
        <v>27</v>
      </c>
      <c r="C19" s="58"/>
      <c r="D19" s="59"/>
      <c r="E19" s="79"/>
      <c r="F19" s="80"/>
      <c r="G19" s="79"/>
      <c r="H19" s="80"/>
      <c r="I19" s="79">
        <f>SUMIF(F50:F61,A19,I50:I61)</f>
        <v>0</v>
      </c>
      <c r="J19" s="81"/>
    </row>
    <row r="20" spans="1:10" ht="23.25" customHeight="1" x14ac:dyDescent="0.2">
      <c r="A20" s="196" t="s">
        <v>91</v>
      </c>
      <c r="B20" s="37" t="s">
        <v>28</v>
      </c>
      <c r="C20" s="58"/>
      <c r="D20" s="59"/>
      <c r="E20" s="79"/>
      <c r="F20" s="80"/>
      <c r="G20" s="79"/>
      <c r="H20" s="80"/>
      <c r="I20" s="79">
        <f>SUMIF(F50:F61,A20,I50:I61)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'100 2012.100.A1 Pol'!AE325</f>
        <v>0</v>
      </c>
      <c r="G39" s="150">
        <f>'100 2012.100.A1 Pol'!AF325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'100 2012.100.A1 Pol'!AE325</f>
        <v>0</v>
      </c>
      <c r="G41" s="156">
        <f>'100 2012.100.A1 Pol'!AF325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'100 2012.100.A1 Pol'!AE325</f>
        <v>0</v>
      </c>
      <c r="G42" s="151">
        <f>'100 2012.100.A1 Pol'!AF325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67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68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69</v>
      </c>
      <c r="C50" s="185" t="s">
        <v>70</v>
      </c>
      <c r="D50" s="186"/>
      <c r="E50" s="186"/>
      <c r="F50" s="192" t="s">
        <v>24</v>
      </c>
      <c r="G50" s="193"/>
      <c r="H50" s="193"/>
      <c r="I50" s="193">
        <f>'100 2012.100.A1 Pol'!G8</f>
        <v>0</v>
      </c>
      <c r="J50" s="190" t="str">
        <f>IF(I62=0,"",I50/I62*100)</f>
        <v/>
      </c>
    </row>
    <row r="51" spans="1:10" ht="36.75" customHeight="1" x14ac:dyDescent="0.2">
      <c r="A51" s="179"/>
      <c r="B51" s="184" t="s">
        <v>71</v>
      </c>
      <c r="C51" s="185" t="s">
        <v>72</v>
      </c>
      <c r="D51" s="186"/>
      <c r="E51" s="186"/>
      <c r="F51" s="192" t="s">
        <v>24</v>
      </c>
      <c r="G51" s="193"/>
      <c r="H51" s="193"/>
      <c r="I51" s="193">
        <f>'100 2012.100.A1 Pol'!G57</f>
        <v>0</v>
      </c>
      <c r="J51" s="190" t="str">
        <f>IF(I62=0,"",I51/I62*100)</f>
        <v/>
      </c>
    </row>
    <row r="52" spans="1:10" ht="36.75" customHeight="1" x14ac:dyDescent="0.2">
      <c r="A52" s="179"/>
      <c r="B52" s="184" t="s">
        <v>73</v>
      </c>
      <c r="C52" s="185" t="s">
        <v>74</v>
      </c>
      <c r="D52" s="186"/>
      <c r="E52" s="186"/>
      <c r="F52" s="192" t="s">
        <v>24</v>
      </c>
      <c r="G52" s="193"/>
      <c r="H52" s="193"/>
      <c r="I52" s="193">
        <f>'100 2012.100.A1 Pol'!G64</f>
        <v>0</v>
      </c>
      <c r="J52" s="190" t="str">
        <f>IF(I62=0,"",I52/I62*100)</f>
        <v/>
      </c>
    </row>
    <row r="53" spans="1:10" ht="36.75" customHeight="1" x14ac:dyDescent="0.2">
      <c r="A53" s="179"/>
      <c r="B53" s="184" t="s">
        <v>75</v>
      </c>
      <c r="C53" s="185" t="s">
        <v>76</v>
      </c>
      <c r="D53" s="186"/>
      <c r="E53" s="186"/>
      <c r="F53" s="192" t="s">
        <v>24</v>
      </c>
      <c r="G53" s="193"/>
      <c r="H53" s="193"/>
      <c r="I53" s="193">
        <f>'100 2012.100.A1 Pol'!G91</f>
        <v>0</v>
      </c>
      <c r="J53" s="190" t="str">
        <f>IF(I62=0,"",I53/I62*100)</f>
        <v/>
      </c>
    </row>
    <row r="54" spans="1:10" ht="36.75" customHeight="1" x14ac:dyDescent="0.2">
      <c r="A54" s="179"/>
      <c r="B54" s="184" t="s">
        <v>77</v>
      </c>
      <c r="C54" s="185" t="s">
        <v>78</v>
      </c>
      <c r="D54" s="186"/>
      <c r="E54" s="186"/>
      <c r="F54" s="192" t="s">
        <v>24</v>
      </c>
      <c r="G54" s="193"/>
      <c r="H54" s="193"/>
      <c r="I54" s="193">
        <f>'100 2012.100.A1 Pol'!G104</f>
        <v>0</v>
      </c>
      <c r="J54" s="190" t="str">
        <f>IF(I62=0,"",I54/I62*100)</f>
        <v/>
      </c>
    </row>
    <row r="55" spans="1:10" ht="36.75" customHeight="1" x14ac:dyDescent="0.2">
      <c r="A55" s="179"/>
      <c r="B55" s="184" t="s">
        <v>79</v>
      </c>
      <c r="C55" s="185" t="s">
        <v>80</v>
      </c>
      <c r="D55" s="186"/>
      <c r="E55" s="186"/>
      <c r="F55" s="192" t="s">
        <v>24</v>
      </c>
      <c r="G55" s="193"/>
      <c r="H55" s="193"/>
      <c r="I55" s="193">
        <f>'100 2012.100.A1 Pol'!G137</f>
        <v>0</v>
      </c>
      <c r="J55" s="190" t="str">
        <f>IF(I62=0,"",I55/I62*100)</f>
        <v/>
      </c>
    </row>
    <row r="56" spans="1:10" ht="36.75" customHeight="1" x14ac:dyDescent="0.2">
      <c r="A56" s="179"/>
      <c r="B56" s="184" t="s">
        <v>81</v>
      </c>
      <c r="C56" s="185" t="s">
        <v>82</v>
      </c>
      <c r="D56" s="186"/>
      <c r="E56" s="186"/>
      <c r="F56" s="192" t="s">
        <v>24</v>
      </c>
      <c r="G56" s="193"/>
      <c r="H56" s="193"/>
      <c r="I56" s="193">
        <f>'100 2012.100.A1 Pol'!G140</f>
        <v>0</v>
      </c>
      <c r="J56" s="190" t="str">
        <f>IF(I62=0,"",I56/I62*100)</f>
        <v/>
      </c>
    </row>
    <row r="57" spans="1:10" ht="36.75" customHeight="1" x14ac:dyDescent="0.2">
      <c r="A57" s="179"/>
      <c r="B57" s="184" t="s">
        <v>83</v>
      </c>
      <c r="C57" s="185" t="s">
        <v>84</v>
      </c>
      <c r="D57" s="186"/>
      <c r="E57" s="186"/>
      <c r="F57" s="192" t="s">
        <v>24</v>
      </c>
      <c r="G57" s="193"/>
      <c r="H57" s="193"/>
      <c r="I57" s="193">
        <f>'100 2012.100.A1 Pol'!G170</f>
        <v>0</v>
      </c>
      <c r="J57" s="190" t="str">
        <f>IF(I62=0,"",I57/I62*100)</f>
        <v/>
      </c>
    </row>
    <row r="58" spans="1:10" ht="36.75" customHeight="1" x14ac:dyDescent="0.2">
      <c r="A58" s="179"/>
      <c r="B58" s="184" t="s">
        <v>85</v>
      </c>
      <c r="C58" s="185" t="s">
        <v>86</v>
      </c>
      <c r="D58" s="186"/>
      <c r="E58" s="186"/>
      <c r="F58" s="192" t="s">
        <v>24</v>
      </c>
      <c r="G58" s="193"/>
      <c r="H58" s="193"/>
      <c r="I58" s="193">
        <f>'100 2012.100.A1 Pol'!G247</f>
        <v>0</v>
      </c>
      <c r="J58" s="190" t="str">
        <f>IF(I62=0,"",I58/I62*100)</f>
        <v/>
      </c>
    </row>
    <row r="59" spans="1:10" ht="36.75" customHeight="1" x14ac:dyDescent="0.2">
      <c r="A59" s="179"/>
      <c r="B59" s="184" t="s">
        <v>87</v>
      </c>
      <c r="C59" s="185" t="s">
        <v>88</v>
      </c>
      <c r="D59" s="186"/>
      <c r="E59" s="186"/>
      <c r="F59" s="192" t="s">
        <v>89</v>
      </c>
      <c r="G59" s="193"/>
      <c r="H59" s="193"/>
      <c r="I59" s="193">
        <f>'100 2012.100.A1 Pol'!G255</f>
        <v>0</v>
      </c>
      <c r="J59" s="190" t="str">
        <f>IF(I62=0,"",I59/I62*100)</f>
        <v/>
      </c>
    </row>
    <row r="60" spans="1:10" ht="36.75" customHeight="1" x14ac:dyDescent="0.2">
      <c r="A60" s="179"/>
      <c r="B60" s="184" t="s">
        <v>90</v>
      </c>
      <c r="C60" s="185" t="s">
        <v>27</v>
      </c>
      <c r="D60" s="186"/>
      <c r="E60" s="186"/>
      <c r="F60" s="192" t="s">
        <v>90</v>
      </c>
      <c r="G60" s="193"/>
      <c r="H60" s="193"/>
      <c r="I60" s="193">
        <f>'100 2012.100.A1 Pol'!G275</f>
        <v>0</v>
      </c>
      <c r="J60" s="190" t="str">
        <f>IF(I62=0,"",I60/I62*100)</f>
        <v/>
      </c>
    </row>
    <row r="61" spans="1:10" ht="36.75" customHeight="1" x14ac:dyDescent="0.2">
      <c r="A61" s="179"/>
      <c r="B61" s="184" t="s">
        <v>91</v>
      </c>
      <c r="C61" s="185" t="s">
        <v>28</v>
      </c>
      <c r="D61" s="186"/>
      <c r="E61" s="186"/>
      <c r="F61" s="192" t="s">
        <v>91</v>
      </c>
      <c r="G61" s="193"/>
      <c r="H61" s="193"/>
      <c r="I61" s="193">
        <f>'100 2012.100.A1 Pol'!G302</f>
        <v>0</v>
      </c>
      <c r="J61" s="190" t="str">
        <f>IF(I62=0,"",I61/I62*100)</f>
        <v/>
      </c>
    </row>
    <row r="62" spans="1:10" ht="25.5" customHeight="1" x14ac:dyDescent="0.2">
      <c r="A62" s="180"/>
      <c r="B62" s="187" t="s">
        <v>1</v>
      </c>
      <c r="C62" s="188"/>
      <c r="D62" s="189"/>
      <c r="E62" s="189"/>
      <c r="F62" s="194"/>
      <c r="G62" s="195"/>
      <c r="H62" s="195"/>
      <c r="I62" s="195">
        <f>SUM(I50:I61)</f>
        <v>0</v>
      </c>
      <c r="J62" s="191">
        <f>SUM(J50:J61)</f>
        <v>0</v>
      </c>
    </row>
    <row r="63" spans="1:10" x14ac:dyDescent="0.2">
      <c r="F63" s="135"/>
      <c r="G63" s="135"/>
      <c r="H63" s="135"/>
      <c r="I63" s="135"/>
      <c r="J63" s="136"/>
    </row>
    <row r="64" spans="1:10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</sheetData>
  <sheetProtection algorithmName="SHA-512" hashValue="lG/JPo7Dby5565j7D/spqYc2THN8mIJBw4BbpqT+7Szto/E3ITxKVpoBjCZIzFKc84JkazKjL5tGnV/Vi55auw==" saltValue="E4N4bMdxNfj653CaBmmNr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MpwHexcPRJkOzeHrWgkqEDjOJiBjdvE9ptOaCdhEgpDrCGyxH+n3BXydGPk4fReMt1mqMkbmPyJ/PIFArpeXEg==" saltValue="UH5pty+ALAHB1DnW5k9Pd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5190F-E518-4E0C-AE54-C8C48DD3C15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92</v>
      </c>
      <c r="B1" s="197"/>
      <c r="C1" s="197"/>
      <c r="D1" s="197"/>
      <c r="E1" s="197"/>
      <c r="F1" s="197"/>
      <c r="G1" s="197"/>
      <c r="AG1" t="s">
        <v>93</v>
      </c>
    </row>
    <row r="2" spans="1:60" ht="24.95" customHeight="1" x14ac:dyDescent="0.2">
      <c r="A2" s="198" t="s">
        <v>7</v>
      </c>
      <c r="B2" s="48" t="s">
        <v>49</v>
      </c>
      <c r="C2" s="201" t="s">
        <v>50</v>
      </c>
      <c r="D2" s="199"/>
      <c r="E2" s="199"/>
      <c r="F2" s="199"/>
      <c r="G2" s="200"/>
      <c r="AG2" t="s">
        <v>94</v>
      </c>
    </row>
    <row r="3" spans="1:60" ht="24.95" customHeight="1" x14ac:dyDescent="0.2">
      <c r="A3" s="198" t="s">
        <v>8</v>
      </c>
      <c r="B3" s="48" t="s">
        <v>45</v>
      </c>
      <c r="C3" s="201" t="s">
        <v>46</v>
      </c>
      <c r="D3" s="199"/>
      <c r="E3" s="199"/>
      <c r="F3" s="199"/>
      <c r="G3" s="200"/>
      <c r="AC3" s="177" t="s">
        <v>94</v>
      </c>
      <c r="AG3" t="s">
        <v>95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96</v>
      </c>
    </row>
    <row r="5" spans="1:60" x14ac:dyDescent="0.2">
      <c r="D5" s="10"/>
    </row>
    <row r="6" spans="1:60" ht="38.25" x14ac:dyDescent="0.2">
      <c r="A6" s="208" t="s">
        <v>97</v>
      </c>
      <c r="B6" s="210" t="s">
        <v>98</v>
      </c>
      <c r="C6" s="210" t="s">
        <v>99</v>
      </c>
      <c r="D6" s="209" t="s">
        <v>100</v>
      </c>
      <c r="E6" s="208" t="s">
        <v>101</v>
      </c>
      <c r="F6" s="207" t="s">
        <v>102</v>
      </c>
      <c r="G6" s="208" t="s">
        <v>29</v>
      </c>
      <c r="H6" s="211" t="s">
        <v>30</v>
      </c>
      <c r="I6" s="211" t="s">
        <v>103</v>
      </c>
      <c r="J6" s="211" t="s">
        <v>31</v>
      </c>
      <c r="K6" s="211" t="s">
        <v>104</v>
      </c>
      <c r="L6" s="211" t="s">
        <v>105</v>
      </c>
      <c r="M6" s="211" t="s">
        <v>106</v>
      </c>
      <c r="N6" s="211" t="s">
        <v>107</v>
      </c>
      <c r="O6" s="211" t="s">
        <v>108</v>
      </c>
      <c r="P6" s="211" t="s">
        <v>109</v>
      </c>
      <c r="Q6" s="211" t="s">
        <v>110</v>
      </c>
      <c r="R6" s="211" t="s">
        <v>111</v>
      </c>
      <c r="S6" s="211" t="s">
        <v>112</v>
      </c>
      <c r="T6" s="211" t="s">
        <v>113</v>
      </c>
      <c r="U6" s="211" t="s">
        <v>114</v>
      </c>
      <c r="V6" s="211" t="s">
        <v>115</v>
      </c>
      <c r="W6" s="211" t="s">
        <v>116</v>
      </c>
      <c r="X6" s="211" t="s">
        <v>117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0" t="s">
        <v>118</v>
      </c>
      <c r="B8" s="231" t="s">
        <v>69</v>
      </c>
      <c r="C8" s="250" t="s">
        <v>70</v>
      </c>
      <c r="D8" s="232"/>
      <c r="E8" s="233"/>
      <c r="F8" s="234"/>
      <c r="G8" s="234">
        <f>SUMIF(AG9:AG56,"&lt;&gt;NOR",G9:G56)</f>
        <v>0</v>
      </c>
      <c r="H8" s="234"/>
      <c r="I8" s="234">
        <f>SUM(I9:I56)</f>
        <v>0</v>
      </c>
      <c r="J8" s="234"/>
      <c r="K8" s="234">
        <f>SUM(K9:K56)</f>
        <v>0</v>
      </c>
      <c r="L8" s="234"/>
      <c r="M8" s="234">
        <f>SUM(M9:M56)</f>
        <v>0</v>
      </c>
      <c r="N8" s="234"/>
      <c r="O8" s="234">
        <f>SUM(O9:O56)</f>
        <v>7.68</v>
      </c>
      <c r="P8" s="234"/>
      <c r="Q8" s="234">
        <f>SUM(Q9:Q56)</f>
        <v>1293.6299999999999</v>
      </c>
      <c r="R8" s="234"/>
      <c r="S8" s="234"/>
      <c r="T8" s="235"/>
      <c r="U8" s="229"/>
      <c r="V8" s="229">
        <f>SUM(V9:V56)</f>
        <v>399.5200000000001</v>
      </c>
      <c r="W8" s="229"/>
      <c r="X8" s="229"/>
      <c r="AG8" t="s">
        <v>119</v>
      </c>
    </row>
    <row r="9" spans="1:60" ht="22.5" outlineLevel="1" x14ac:dyDescent="0.2">
      <c r="A9" s="236">
        <v>1</v>
      </c>
      <c r="B9" s="237" t="s">
        <v>120</v>
      </c>
      <c r="C9" s="251" t="s">
        <v>121</v>
      </c>
      <c r="D9" s="238" t="s">
        <v>122</v>
      </c>
      <c r="E9" s="239">
        <v>630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0.22500000000000001</v>
      </c>
      <c r="Q9" s="241">
        <f>ROUND(E9*P9,2)</f>
        <v>141.75</v>
      </c>
      <c r="R9" s="241" t="s">
        <v>123</v>
      </c>
      <c r="S9" s="241" t="s">
        <v>124</v>
      </c>
      <c r="T9" s="242" t="s">
        <v>124</v>
      </c>
      <c r="U9" s="222">
        <v>0.14199999999999999</v>
      </c>
      <c r="V9" s="222">
        <f>ROUND(E9*U9,2)</f>
        <v>89.46</v>
      </c>
      <c r="W9" s="222"/>
      <c r="X9" s="222" t="s">
        <v>125</v>
      </c>
      <c r="Y9" s="212"/>
      <c r="Z9" s="212"/>
      <c r="AA9" s="212"/>
      <c r="AB9" s="212"/>
      <c r="AC9" s="212"/>
      <c r="AD9" s="212"/>
      <c r="AE9" s="212"/>
      <c r="AF9" s="212"/>
      <c r="AG9" s="212" t="s">
        <v>126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0"/>
      <c r="B10" s="221"/>
      <c r="C10" s="252" t="s">
        <v>127</v>
      </c>
      <c r="D10" s="243"/>
      <c r="E10" s="243"/>
      <c r="F10" s="243"/>
      <c r="G10" s="243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128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0"/>
      <c r="B11" s="221"/>
      <c r="C11" s="253"/>
      <c r="D11" s="244"/>
      <c r="E11" s="244"/>
      <c r="F11" s="244"/>
      <c r="G11" s="244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36">
        <v>2</v>
      </c>
      <c r="B12" s="237" t="s">
        <v>130</v>
      </c>
      <c r="C12" s="251" t="s">
        <v>131</v>
      </c>
      <c r="D12" s="238" t="s">
        <v>122</v>
      </c>
      <c r="E12" s="239">
        <v>500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0</v>
      </c>
      <c r="O12" s="241">
        <f>ROUND(E12*N12,2)</f>
        <v>0</v>
      </c>
      <c r="P12" s="241">
        <v>0.41799999999999998</v>
      </c>
      <c r="Q12" s="241">
        <f>ROUND(E12*P12,2)</f>
        <v>209</v>
      </c>
      <c r="R12" s="241" t="s">
        <v>123</v>
      </c>
      <c r="S12" s="241" t="s">
        <v>124</v>
      </c>
      <c r="T12" s="242" t="s">
        <v>124</v>
      </c>
      <c r="U12" s="222">
        <v>4.65E-2</v>
      </c>
      <c r="V12" s="222">
        <f>ROUND(E12*U12,2)</f>
        <v>23.25</v>
      </c>
      <c r="W12" s="222"/>
      <c r="X12" s="222" t="s">
        <v>125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126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0"/>
      <c r="B13" s="221"/>
      <c r="C13" s="254" t="s">
        <v>132</v>
      </c>
      <c r="D13" s="223"/>
      <c r="E13" s="224">
        <v>500</v>
      </c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133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0"/>
      <c r="B14" s="221"/>
      <c r="C14" s="253"/>
      <c r="D14" s="244"/>
      <c r="E14" s="244"/>
      <c r="F14" s="244"/>
      <c r="G14" s="244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129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6">
        <v>3</v>
      </c>
      <c r="B15" s="237" t="s">
        <v>134</v>
      </c>
      <c r="C15" s="251" t="s">
        <v>135</v>
      </c>
      <c r="D15" s="238" t="s">
        <v>122</v>
      </c>
      <c r="E15" s="239">
        <v>50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41">
        <v>0</v>
      </c>
      <c r="O15" s="241">
        <f>ROUND(E15*N15,2)</f>
        <v>0</v>
      </c>
      <c r="P15" s="241">
        <v>0.35199999999999998</v>
      </c>
      <c r="Q15" s="241">
        <f>ROUND(E15*P15,2)</f>
        <v>17.600000000000001</v>
      </c>
      <c r="R15" s="241" t="s">
        <v>123</v>
      </c>
      <c r="S15" s="241" t="s">
        <v>124</v>
      </c>
      <c r="T15" s="242" t="s">
        <v>124</v>
      </c>
      <c r="U15" s="222">
        <v>0.67500000000000004</v>
      </c>
      <c r="V15" s="222">
        <f>ROUND(E15*U15,2)</f>
        <v>33.75</v>
      </c>
      <c r="W15" s="222"/>
      <c r="X15" s="222" t="s">
        <v>125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126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0"/>
      <c r="B16" s="221"/>
      <c r="C16" s="254" t="s">
        <v>136</v>
      </c>
      <c r="D16" s="223"/>
      <c r="E16" s="224">
        <v>50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133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0"/>
      <c r="B17" s="221"/>
      <c r="C17" s="253"/>
      <c r="D17" s="244"/>
      <c r="E17" s="244"/>
      <c r="F17" s="244"/>
      <c r="G17" s="244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36">
        <v>4</v>
      </c>
      <c r="B18" s="237" t="s">
        <v>137</v>
      </c>
      <c r="C18" s="251" t="s">
        <v>138</v>
      </c>
      <c r="D18" s="238" t="s">
        <v>122</v>
      </c>
      <c r="E18" s="239">
        <v>500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41">
        <v>0</v>
      </c>
      <c r="O18" s="241">
        <f>ROUND(E18*N18,2)</f>
        <v>0</v>
      </c>
      <c r="P18" s="241">
        <v>0.30651</v>
      </c>
      <c r="Q18" s="241">
        <f>ROUND(E18*P18,2)</f>
        <v>153.26</v>
      </c>
      <c r="R18" s="241" t="s">
        <v>123</v>
      </c>
      <c r="S18" s="241" t="s">
        <v>124</v>
      </c>
      <c r="T18" s="242" t="s">
        <v>124</v>
      </c>
      <c r="U18" s="222">
        <v>1.4E-2</v>
      </c>
      <c r="V18" s="222">
        <f>ROUND(E18*U18,2)</f>
        <v>7</v>
      </c>
      <c r="W18" s="222"/>
      <c r="X18" s="222" t="s">
        <v>125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126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0"/>
      <c r="B19" s="221"/>
      <c r="C19" s="254" t="s">
        <v>132</v>
      </c>
      <c r="D19" s="223"/>
      <c r="E19" s="224">
        <v>500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133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0"/>
      <c r="B20" s="221"/>
      <c r="C20" s="253"/>
      <c r="D20" s="244"/>
      <c r="E20" s="244"/>
      <c r="F20" s="244"/>
      <c r="G20" s="244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129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6">
        <v>5</v>
      </c>
      <c r="B21" s="237" t="s">
        <v>139</v>
      </c>
      <c r="C21" s="251" t="s">
        <v>140</v>
      </c>
      <c r="D21" s="238" t="s">
        <v>122</v>
      </c>
      <c r="E21" s="239">
        <v>1710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41">
        <v>0</v>
      </c>
      <c r="O21" s="241">
        <f>ROUND(E21*N21,2)</f>
        <v>0</v>
      </c>
      <c r="P21" s="241">
        <v>0.35199999999999998</v>
      </c>
      <c r="Q21" s="241">
        <f>ROUND(E21*P21,2)</f>
        <v>601.91999999999996</v>
      </c>
      <c r="R21" s="241"/>
      <c r="S21" s="241" t="s">
        <v>141</v>
      </c>
      <c r="T21" s="242" t="s">
        <v>142</v>
      </c>
      <c r="U21" s="222">
        <v>0.09</v>
      </c>
      <c r="V21" s="222">
        <f>ROUND(E21*U21,2)</f>
        <v>153.9</v>
      </c>
      <c r="W21" s="222"/>
      <c r="X21" s="222" t="s">
        <v>125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126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0"/>
      <c r="B22" s="221"/>
      <c r="C22" s="254" t="s">
        <v>143</v>
      </c>
      <c r="D22" s="223"/>
      <c r="E22" s="224">
        <v>1760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133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0"/>
      <c r="B23" s="221"/>
      <c r="C23" s="254" t="s">
        <v>144</v>
      </c>
      <c r="D23" s="223"/>
      <c r="E23" s="224">
        <v>-50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133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0"/>
      <c r="B24" s="221"/>
      <c r="C24" s="253"/>
      <c r="D24" s="244"/>
      <c r="E24" s="244"/>
      <c r="F24" s="244"/>
      <c r="G24" s="244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6">
        <v>6</v>
      </c>
      <c r="B25" s="237" t="s">
        <v>145</v>
      </c>
      <c r="C25" s="251" t="s">
        <v>146</v>
      </c>
      <c r="D25" s="238" t="s">
        <v>147</v>
      </c>
      <c r="E25" s="239">
        <v>630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41">
        <v>0</v>
      </c>
      <c r="O25" s="241">
        <f>ROUND(E25*N25,2)</f>
        <v>0</v>
      </c>
      <c r="P25" s="241">
        <v>0.27</v>
      </c>
      <c r="Q25" s="241">
        <f>ROUND(E25*P25,2)</f>
        <v>170.1</v>
      </c>
      <c r="R25" s="241" t="s">
        <v>123</v>
      </c>
      <c r="S25" s="241" t="s">
        <v>124</v>
      </c>
      <c r="T25" s="242" t="s">
        <v>124</v>
      </c>
      <c r="U25" s="222">
        <v>0.12</v>
      </c>
      <c r="V25" s="222">
        <f>ROUND(E25*U25,2)</f>
        <v>75.599999999999994</v>
      </c>
      <c r="W25" s="222"/>
      <c r="X25" s="222" t="s">
        <v>125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126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0"/>
      <c r="B26" s="221"/>
      <c r="C26" s="252" t="s">
        <v>148</v>
      </c>
      <c r="D26" s="243"/>
      <c r="E26" s="243"/>
      <c r="F26" s="243"/>
      <c r="G26" s="243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128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45" t="str">
        <f>C26</f>
        <v>s vybouráním lože, s přemístěním hmot na skládku na vzdálenost do 3 m nebo naložením na dopravní prostředek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0"/>
      <c r="B27" s="221"/>
      <c r="C27" s="253"/>
      <c r="D27" s="244"/>
      <c r="E27" s="244"/>
      <c r="F27" s="244"/>
      <c r="G27" s="244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2"/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36">
        <v>7</v>
      </c>
      <c r="B28" s="237" t="s">
        <v>149</v>
      </c>
      <c r="C28" s="251" t="s">
        <v>150</v>
      </c>
      <c r="D28" s="238" t="s">
        <v>151</v>
      </c>
      <c r="E28" s="239">
        <v>16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1" t="s">
        <v>152</v>
      </c>
      <c r="S28" s="241" t="s">
        <v>124</v>
      </c>
      <c r="T28" s="242" t="s">
        <v>124</v>
      </c>
      <c r="U28" s="222">
        <v>0.42</v>
      </c>
      <c r="V28" s="222">
        <f>ROUND(E28*U28,2)</f>
        <v>6.72</v>
      </c>
      <c r="W28" s="222"/>
      <c r="X28" s="222" t="s">
        <v>125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126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0"/>
      <c r="B29" s="221"/>
      <c r="C29" s="252" t="s">
        <v>153</v>
      </c>
      <c r="D29" s="243"/>
      <c r="E29" s="243"/>
      <c r="F29" s="243"/>
      <c r="G29" s="243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128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45" t="str">
        <f>C29</f>
        <v>s přemístěním výkopku v příčných profilech na vzdálenost do 15 m nebo s naložením na dopravní prostředek.</v>
      </c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0"/>
      <c r="B30" s="221"/>
      <c r="C30" s="253"/>
      <c r="D30" s="244"/>
      <c r="E30" s="244"/>
      <c r="F30" s="244"/>
      <c r="G30" s="244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129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36">
        <v>8</v>
      </c>
      <c r="B31" s="237" t="s">
        <v>154</v>
      </c>
      <c r="C31" s="251" t="s">
        <v>155</v>
      </c>
      <c r="D31" s="238" t="s">
        <v>151</v>
      </c>
      <c r="E31" s="239">
        <v>16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1" t="s">
        <v>152</v>
      </c>
      <c r="S31" s="241" t="s">
        <v>124</v>
      </c>
      <c r="T31" s="242" t="s">
        <v>124</v>
      </c>
      <c r="U31" s="222">
        <v>0.01</v>
      </c>
      <c r="V31" s="222">
        <f>ROUND(E31*U31,2)</f>
        <v>0.16</v>
      </c>
      <c r="W31" s="222"/>
      <c r="X31" s="222" t="s">
        <v>125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126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0"/>
      <c r="B32" s="221"/>
      <c r="C32" s="252" t="s">
        <v>156</v>
      </c>
      <c r="D32" s="243"/>
      <c r="E32" s="243"/>
      <c r="F32" s="243"/>
      <c r="G32" s="243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128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0"/>
      <c r="B33" s="221"/>
      <c r="C33" s="253"/>
      <c r="D33" s="244"/>
      <c r="E33" s="244"/>
      <c r="F33" s="244"/>
      <c r="G33" s="244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33.75" outlineLevel="1" x14ac:dyDescent="0.2">
      <c r="A34" s="236">
        <v>9</v>
      </c>
      <c r="B34" s="237" t="s">
        <v>157</v>
      </c>
      <c r="C34" s="251" t="s">
        <v>158</v>
      </c>
      <c r="D34" s="238" t="s">
        <v>151</v>
      </c>
      <c r="E34" s="239">
        <v>160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1" t="s">
        <v>152</v>
      </c>
      <c r="S34" s="241" t="s">
        <v>124</v>
      </c>
      <c r="T34" s="242" t="s">
        <v>124</v>
      </c>
      <c r="U34" s="222">
        <v>0</v>
      </c>
      <c r="V34" s="222">
        <f>ROUND(E34*U34,2)</f>
        <v>0</v>
      </c>
      <c r="W34" s="222"/>
      <c r="X34" s="222" t="s">
        <v>125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126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0"/>
      <c r="B35" s="221"/>
      <c r="C35" s="252" t="s">
        <v>156</v>
      </c>
      <c r="D35" s="243"/>
      <c r="E35" s="243"/>
      <c r="F35" s="243"/>
      <c r="G35" s="243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128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0"/>
      <c r="B36" s="221"/>
      <c r="C36" s="255" t="s">
        <v>159</v>
      </c>
      <c r="D36" s="246"/>
      <c r="E36" s="246"/>
      <c r="F36" s="246"/>
      <c r="G36" s="246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160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0"/>
      <c r="B37" s="221"/>
      <c r="C37" s="254" t="s">
        <v>161</v>
      </c>
      <c r="D37" s="223"/>
      <c r="E37" s="224">
        <v>160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133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0"/>
      <c r="B38" s="221"/>
      <c r="C38" s="253"/>
      <c r="D38" s="244"/>
      <c r="E38" s="244"/>
      <c r="F38" s="244"/>
      <c r="G38" s="244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56.25" outlineLevel="1" x14ac:dyDescent="0.2">
      <c r="A39" s="236">
        <v>10</v>
      </c>
      <c r="B39" s="237" t="s">
        <v>162</v>
      </c>
      <c r="C39" s="251" t="s">
        <v>163</v>
      </c>
      <c r="D39" s="238" t="s">
        <v>151</v>
      </c>
      <c r="E39" s="239">
        <v>4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1" t="s">
        <v>152</v>
      </c>
      <c r="S39" s="241" t="s">
        <v>124</v>
      </c>
      <c r="T39" s="242" t="s">
        <v>124</v>
      </c>
      <c r="U39" s="222">
        <v>0.05</v>
      </c>
      <c r="V39" s="222">
        <f>ROUND(E39*U39,2)</f>
        <v>0.2</v>
      </c>
      <c r="W39" s="222"/>
      <c r="X39" s="222" t="s">
        <v>125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126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0"/>
      <c r="B40" s="221"/>
      <c r="C40" s="252" t="s">
        <v>164</v>
      </c>
      <c r="D40" s="243"/>
      <c r="E40" s="243"/>
      <c r="F40" s="243"/>
      <c r="G40" s="243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128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0"/>
      <c r="B41" s="221"/>
      <c r="C41" s="253"/>
      <c r="D41" s="244"/>
      <c r="E41" s="244"/>
      <c r="F41" s="244"/>
      <c r="G41" s="244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129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36">
        <v>11</v>
      </c>
      <c r="B42" s="237" t="s">
        <v>165</v>
      </c>
      <c r="C42" s="251" t="s">
        <v>166</v>
      </c>
      <c r="D42" s="238" t="s">
        <v>151</v>
      </c>
      <c r="E42" s="239">
        <v>16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21</v>
      </c>
      <c r="M42" s="241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1" t="s">
        <v>152</v>
      </c>
      <c r="S42" s="241" t="s">
        <v>124</v>
      </c>
      <c r="T42" s="242" t="s">
        <v>124</v>
      </c>
      <c r="U42" s="222">
        <v>0.03</v>
      </c>
      <c r="V42" s="222">
        <f>ROUND(E42*U42,2)</f>
        <v>0.48</v>
      </c>
      <c r="W42" s="222"/>
      <c r="X42" s="222" t="s">
        <v>125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126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0"/>
      <c r="B43" s="221"/>
      <c r="C43" s="256" t="s">
        <v>167</v>
      </c>
      <c r="D43" s="247"/>
      <c r="E43" s="247"/>
      <c r="F43" s="247"/>
      <c r="G43" s="247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160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45" t="str">
        <f>C43</f>
        <v>Uložení sypaniny do násypů nebo na skládku s rozprostřením sypaniny ve vrstvách a s hrubým urovnáním.</v>
      </c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20"/>
      <c r="B44" s="221"/>
      <c r="C44" s="253"/>
      <c r="D44" s="244"/>
      <c r="E44" s="244"/>
      <c r="F44" s="244"/>
      <c r="G44" s="244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129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36">
        <v>12</v>
      </c>
      <c r="B45" s="237" t="s">
        <v>168</v>
      </c>
      <c r="C45" s="251" t="s">
        <v>169</v>
      </c>
      <c r="D45" s="238" t="s">
        <v>122</v>
      </c>
      <c r="E45" s="239">
        <v>500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21</v>
      </c>
      <c r="M45" s="241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1" t="s">
        <v>152</v>
      </c>
      <c r="S45" s="241" t="s">
        <v>124</v>
      </c>
      <c r="T45" s="242" t="s">
        <v>124</v>
      </c>
      <c r="U45" s="222">
        <v>1.7999999999999999E-2</v>
      </c>
      <c r="V45" s="222">
        <f>ROUND(E45*U45,2)</f>
        <v>9</v>
      </c>
      <c r="W45" s="222"/>
      <c r="X45" s="222" t="s">
        <v>125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126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0"/>
      <c r="B46" s="221"/>
      <c r="C46" s="252" t="s">
        <v>170</v>
      </c>
      <c r="D46" s="243"/>
      <c r="E46" s="243"/>
      <c r="F46" s="243"/>
      <c r="G46" s="243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128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0"/>
      <c r="B47" s="221"/>
      <c r="C47" s="254" t="s">
        <v>171</v>
      </c>
      <c r="D47" s="223"/>
      <c r="E47" s="224">
        <v>500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133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0"/>
      <c r="B48" s="221"/>
      <c r="C48" s="253"/>
      <c r="D48" s="244"/>
      <c r="E48" s="244"/>
      <c r="F48" s="244"/>
      <c r="G48" s="244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129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36">
        <v>13</v>
      </c>
      <c r="B49" s="237" t="s">
        <v>172</v>
      </c>
      <c r="C49" s="251" t="s">
        <v>173</v>
      </c>
      <c r="D49" s="238" t="s">
        <v>151</v>
      </c>
      <c r="E49" s="239">
        <v>16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1" t="s">
        <v>152</v>
      </c>
      <c r="S49" s="241" t="s">
        <v>124</v>
      </c>
      <c r="T49" s="242" t="s">
        <v>124</v>
      </c>
      <c r="U49" s="222">
        <v>0</v>
      </c>
      <c r="V49" s="222">
        <f>ROUND(E49*U49,2)</f>
        <v>0</v>
      </c>
      <c r="W49" s="222"/>
      <c r="X49" s="222" t="s">
        <v>125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126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0"/>
      <c r="B50" s="221"/>
      <c r="C50" s="256" t="s">
        <v>174</v>
      </c>
      <c r="D50" s="247"/>
      <c r="E50" s="247"/>
      <c r="F50" s="247"/>
      <c r="G50" s="247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2"/>
      <c r="Z50" s="212"/>
      <c r="AA50" s="212"/>
      <c r="AB50" s="212"/>
      <c r="AC50" s="212"/>
      <c r="AD50" s="212"/>
      <c r="AE50" s="212"/>
      <c r="AF50" s="212"/>
      <c r="AG50" s="212" t="s">
        <v>160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45" t="str">
        <f>C50</f>
        <v>Cena poplatku je ilustrativní. Skutečné sazby je nutné zjistit od provozovatelů skládek místně příslušných nebo skládky zhotovitele.</v>
      </c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0"/>
      <c r="B51" s="221"/>
      <c r="C51" s="253"/>
      <c r="D51" s="244"/>
      <c r="E51" s="244"/>
      <c r="F51" s="244"/>
      <c r="G51" s="244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129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6">
        <v>14</v>
      </c>
      <c r="B52" s="237" t="s">
        <v>175</v>
      </c>
      <c r="C52" s="251" t="s">
        <v>176</v>
      </c>
      <c r="D52" s="238" t="s">
        <v>177</v>
      </c>
      <c r="E52" s="239">
        <v>7.6760000000000002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41">
        <v>1</v>
      </c>
      <c r="O52" s="241">
        <f>ROUND(E52*N52,2)</f>
        <v>7.68</v>
      </c>
      <c r="P52" s="241">
        <v>0</v>
      </c>
      <c r="Q52" s="241">
        <f>ROUND(E52*P52,2)</f>
        <v>0</v>
      </c>
      <c r="R52" s="241" t="s">
        <v>178</v>
      </c>
      <c r="S52" s="241" t="s">
        <v>124</v>
      </c>
      <c r="T52" s="242" t="s">
        <v>124</v>
      </c>
      <c r="U52" s="222">
        <v>0</v>
      </c>
      <c r="V52" s="222">
        <f>ROUND(E52*U52,2)</f>
        <v>0</v>
      </c>
      <c r="W52" s="222"/>
      <c r="X52" s="222" t="s">
        <v>179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180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0"/>
      <c r="B53" s="221"/>
      <c r="C53" s="256" t="s">
        <v>181</v>
      </c>
      <c r="D53" s="247"/>
      <c r="E53" s="247"/>
      <c r="F53" s="247"/>
      <c r="G53" s="247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160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45" t="str">
        <f>C53</f>
        <v>použije se zcela nebo zčásti, pokud vytěžená hornina nebude vhodná pro zásyp okolo objektu - bude účtováno podle skutečnosti</v>
      </c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0"/>
      <c r="B54" s="221"/>
      <c r="C54" s="254" t="s">
        <v>182</v>
      </c>
      <c r="D54" s="223"/>
      <c r="E54" s="224">
        <v>7.6</v>
      </c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133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0"/>
      <c r="B55" s="221"/>
      <c r="C55" s="254" t="s">
        <v>183</v>
      </c>
      <c r="D55" s="223"/>
      <c r="E55" s="224">
        <v>7.5999999999999998E-2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133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0"/>
      <c r="B56" s="221"/>
      <c r="C56" s="253"/>
      <c r="D56" s="244"/>
      <c r="E56" s="244"/>
      <c r="F56" s="244"/>
      <c r="G56" s="244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x14ac:dyDescent="0.2">
      <c r="A57" s="230" t="s">
        <v>118</v>
      </c>
      <c r="B57" s="231" t="s">
        <v>71</v>
      </c>
      <c r="C57" s="250" t="s">
        <v>72</v>
      </c>
      <c r="D57" s="232"/>
      <c r="E57" s="233"/>
      <c r="F57" s="234"/>
      <c r="G57" s="234">
        <f>SUMIF(AG58:AG63,"&lt;&gt;NOR",G58:G63)</f>
        <v>0</v>
      </c>
      <c r="H57" s="234"/>
      <c r="I57" s="234">
        <f>SUM(I58:I63)</f>
        <v>0</v>
      </c>
      <c r="J57" s="234"/>
      <c r="K57" s="234">
        <f>SUM(K58:K63)</f>
        <v>0</v>
      </c>
      <c r="L57" s="234"/>
      <c r="M57" s="234">
        <f>SUM(M58:M63)</f>
        <v>0</v>
      </c>
      <c r="N57" s="234"/>
      <c r="O57" s="234">
        <f>SUM(O58:O63)</f>
        <v>0.18</v>
      </c>
      <c r="P57" s="234"/>
      <c r="Q57" s="234">
        <f>SUM(Q58:Q63)</f>
        <v>0</v>
      </c>
      <c r="R57" s="234"/>
      <c r="S57" s="234"/>
      <c r="T57" s="235"/>
      <c r="U57" s="229"/>
      <c r="V57" s="229">
        <f>SUM(V58:V63)</f>
        <v>1.4</v>
      </c>
      <c r="W57" s="229"/>
      <c r="X57" s="229"/>
      <c r="AG57" t="s">
        <v>119</v>
      </c>
    </row>
    <row r="58" spans="1:60" ht="22.5" outlineLevel="1" x14ac:dyDescent="0.2">
      <c r="A58" s="236">
        <v>15</v>
      </c>
      <c r="B58" s="237" t="s">
        <v>184</v>
      </c>
      <c r="C58" s="251" t="s">
        <v>185</v>
      </c>
      <c r="D58" s="238" t="s">
        <v>186</v>
      </c>
      <c r="E58" s="239">
        <v>5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6.6E-3</v>
      </c>
      <c r="O58" s="241">
        <f>ROUND(E58*N58,2)</f>
        <v>0.03</v>
      </c>
      <c r="P58" s="241">
        <v>0</v>
      </c>
      <c r="Q58" s="241">
        <f>ROUND(E58*P58,2)</f>
        <v>0</v>
      </c>
      <c r="R58" s="241" t="s">
        <v>187</v>
      </c>
      <c r="S58" s="241" t="s">
        <v>124</v>
      </c>
      <c r="T58" s="242" t="s">
        <v>124</v>
      </c>
      <c r="U58" s="222">
        <v>0.28000000000000003</v>
      </c>
      <c r="V58" s="222">
        <f>ROUND(E58*U58,2)</f>
        <v>1.4</v>
      </c>
      <c r="W58" s="222"/>
      <c r="X58" s="222" t="s">
        <v>125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126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0"/>
      <c r="B59" s="221"/>
      <c r="C59" s="257"/>
      <c r="D59" s="248"/>
      <c r="E59" s="248"/>
      <c r="F59" s="248"/>
      <c r="G59" s="248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129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36">
        <v>16</v>
      </c>
      <c r="B60" s="237" t="s">
        <v>188</v>
      </c>
      <c r="C60" s="251" t="s">
        <v>189</v>
      </c>
      <c r="D60" s="238" t="s">
        <v>186</v>
      </c>
      <c r="E60" s="239">
        <v>5.05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0.03</v>
      </c>
      <c r="O60" s="241">
        <f>ROUND(E60*N60,2)</f>
        <v>0.15</v>
      </c>
      <c r="P60" s="241">
        <v>0</v>
      </c>
      <c r="Q60" s="241">
        <f>ROUND(E60*P60,2)</f>
        <v>0</v>
      </c>
      <c r="R60" s="241" t="s">
        <v>178</v>
      </c>
      <c r="S60" s="241" t="s">
        <v>124</v>
      </c>
      <c r="T60" s="242" t="s">
        <v>124</v>
      </c>
      <c r="U60" s="222">
        <v>0</v>
      </c>
      <c r="V60" s="222">
        <f>ROUND(E60*U60,2)</f>
        <v>0</v>
      </c>
      <c r="W60" s="222"/>
      <c r="X60" s="222" t="s">
        <v>179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180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0"/>
      <c r="B61" s="221"/>
      <c r="C61" s="254" t="s">
        <v>190</v>
      </c>
      <c r="D61" s="223"/>
      <c r="E61" s="224">
        <v>5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133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0"/>
      <c r="B62" s="221"/>
      <c r="C62" s="254" t="s">
        <v>191</v>
      </c>
      <c r="D62" s="223"/>
      <c r="E62" s="224">
        <v>0.05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133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0"/>
      <c r="B63" s="221"/>
      <c r="C63" s="253"/>
      <c r="D63" s="244"/>
      <c r="E63" s="244"/>
      <c r="F63" s="244"/>
      <c r="G63" s="244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30" t="s">
        <v>118</v>
      </c>
      <c r="B64" s="231" t="s">
        <v>73</v>
      </c>
      <c r="C64" s="250" t="s">
        <v>74</v>
      </c>
      <c r="D64" s="232"/>
      <c r="E64" s="233"/>
      <c r="F64" s="234"/>
      <c r="G64" s="234">
        <f>SUMIF(AG65:AG90,"&lt;&gt;NOR",G65:G90)</f>
        <v>0</v>
      </c>
      <c r="H64" s="234"/>
      <c r="I64" s="234">
        <f>SUM(I65:I90)</f>
        <v>0</v>
      </c>
      <c r="J64" s="234"/>
      <c r="K64" s="234">
        <f>SUM(K65:K90)</f>
        <v>0</v>
      </c>
      <c r="L64" s="234"/>
      <c r="M64" s="234">
        <f>SUM(M65:M90)</f>
        <v>0</v>
      </c>
      <c r="N64" s="234"/>
      <c r="O64" s="234">
        <f>SUM(O65:O90)</f>
        <v>482.09</v>
      </c>
      <c r="P64" s="234"/>
      <c r="Q64" s="234">
        <f>SUM(Q65:Q90)</f>
        <v>0</v>
      </c>
      <c r="R64" s="234"/>
      <c r="S64" s="234"/>
      <c r="T64" s="235"/>
      <c r="U64" s="229"/>
      <c r="V64" s="229">
        <f>SUM(V65:V90)</f>
        <v>151.30000000000001</v>
      </c>
      <c r="W64" s="229"/>
      <c r="X64" s="229"/>
      <c r="AG64" t="s">
        <v>119</v>
      </c>
    </row>
    <row r="65" spans="1:60" ht="22.5" outlineLevel="1" x14ac:dyDescent="0.2">
      <c r="A65" s="236">
        <v>17</v>
      </c>
      <c r="B65" s="237" t="s">
        <v>192</v>
      </c>
      <c r="C65" s="251" t="s">
        <v>193</v>
      </c>
      <c r="D65" s="238" t="s">
        <v>122</v>
      </c>
      <c r="E65" s="239">
        <v>500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41">
        <v>0.4032</v>
      </c>
      <c r="O65" s="241">
        <f>ROUND(E65*N65,2)</f>
        <v>201.6</v>
      </c>
      <c r="P65" s="241">
        <v>0</v>
      </c>
      <c r="Q65" s="241">
        <f>ROUND(E65*P65,2)</f>
        <v>0</v>
      </c>
      <c r="R65" s="241" t="s">
        <v>123</v>
      </c>
      <c r="S65" s="241" t="s">
        <v>124</v>
      </c>
      <c r="T65" s="242" t="s">
        <v>124</v>
      </c>
      <c r="U65" s="222">
        <v>2.5999999999999999E-2</v>
      </c>
      <c r="V65" s="222">
        <f>ROUND(E65*U65,2)</f>
        <v>13</v>
      </c>
      <c r="W65" s="222"/>
      <c r="X65" s="222" t="s">
        <v>125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126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0"/>
      <c r="B66" s="221"/>
      <c r="C66" s="254" t="s">
        <v>171</v>
      </c>
      <c r="D66" s="223"/>
      <c r="E66" s="224">
        <v>500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133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0"/>
      <c r="B67" s="221"/>
      <c r="C67" s="253"/>
      <c r="D67" s="244"/>
      <c r="E67" s="244"/>
      <c r="F67" s="244"/>
      <c r="G67" s="244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129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36">
        <v>18</v>
      </c>
      <c r="B68" s="237" t="s">
        <v>194</v>
      </c>
      <c r="C68" s="251" t="s">
        <v>195</v>
      </c>
      <c r="D68" s="238" t="s">
        <v>122</v>
      </c>
      <c r="E68" s="239">
        <v>500</v>
      </c>
      <c r="F68" s="240"/>
      <c r="G68" s="241">
        <f>ROUND(E68*F68,2)</f>
        <v>0</v>
      </c>
      <c r="H68" s="240"/>
      <c r="I68" s="241">
        <f>ROUND(E68*H68,2)</f>
        <v>0</v>
      </c>
      <c r="J68" s="240"/>
      <c r="K68" s="241">
        <f>ROUND(E68*J68,2)</f>
        <v>0</v>
      </c>
      <c r="L68" s="241">
        <v>21</v>
      </c>
      <c r="M68" s="241">
        <f>G68*(1+L68/100)</f>
        <v>0</v>
      </c>
      <c r="N68" s="241">
        <v>0.4284</v>
      </c>
      <c r="O68" s="241">
        <f>ROUND(E68*N68,2)</f>
        <v>214.2</v>
      </c>
      <c r="P68" s="241">
        <v>0</v>
      </c>
      <c r="Q68" s="241">
        <f>ROUND(E68*P68,2)</f>
        <v>0</v>
      </c>
      <c r="R68" s="241" t="s">
        <v>123</v>
      </c>
      <c r="S68" s="241" t="s">
        <v>124</v>
      </c>
      <c r="T68" s="242" t="s">
        <v>124</v>
      </c>
      <c r="U68" s="222">
        <v>2.5999999999999999E-2</v>
      </c>
      <c r="V68" s="222">
        <f>ROUND(E68*U68,2)</f>
        <v>13</v>
      </c>
      <c r="W68" s="222"/>
      <c r="X68" s="222" t="s">
        <v>125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126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0"/>
      <c r="B69" s="221"/>
      <c r="C69" s="254" t="s">
        <v>171</v>
      </c>
      <c r="D69" s="223"/>
      <c r="E69" s="224">
        <v>500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133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0"/>
      <c r="B70" s="221"/>
      <c r="C70" s="253"/>
      <c r="D70" s="244"/>
      <c r="E70" s="244"/>
      <c r="F70" s="244"/>
      <c r="G70" s="244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129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36">
        <v>19</v>
      </c>
      <c r="B71" s="237" t="s">
        <v>196</v>
      </c>
      <c r="C71" s="251" t="s">
        <v>197</v>
      </c>
      <c r="D71" s="238" t="s">
        <v>122</v>
      </c>
      <c r="E71" s="239">
        <v>500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21</v>
      </c>
      <c r="M71" s="241">
        <f>G71*(1+L71/100)</f>
        <v>0</v>
      </c>
      <c r="N71" s="241">
        <v>0.13188</v>
      </c>
      <c r="O71" s="241">
        <f>ROUND(E71*N71,2)</f>
        <v>65.94</v>
      </c>
      <c r="P71" s="241">
        <v>0</v>
      </c>
      <c r="Q71" s="241">
        <f>ROUND(E71*P71,2)</f>
        <v>0</v>
      </c>
      <c r="R71" s="241" t="s">
        <v>123</v>
      </c>
      <c r="S71" s="241" t="s">
        <v>124</v>
      </c>
      <c r="T71" s="242" t="s">
        <v>124</v>
      </c>
      <c r="U71" s="222">
        <v>4.9000000000000002E-2</v>
      </c>
      <c r="V71" s="222">
        <f>ROUND(E71*U71,2)</f>
        <v>24.5</v>
      </c>
      <c r="W71" s="222"/>
      <c r="X71" s="222" t="s">
        <v>125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126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0"/>
      <c r="B72" s="221"/>
      <c r="C72" s="252" t="s">
        <v>198</v>
      </c>
      <c r="D72" s="243"/>
      <c r="E72" s="243"/>
      <c r="F72" s="243"/>
      <c r="G72" s="243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128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0"/>
      <c r="B73" s="221"/>
      <c r="C73" s="254" t="s">
        <v>171</v>
      </c>
      <c r="D73" s="223"/>
      <c r="E73" s="224">
        <v>500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133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20"/>
      <c r="B74" s="221"/>
      <c r="C74" s="253"/>
      <c r="D74" s="244"/>
      <c r="E74" s="244"/>
      <c r="F74" s="244"/>
      <c r="G74" s="244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129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6">
        <v>20</v>
      </c>
      <c r="B75" s="237" t="s">
        <v>199</v>
      </c>
      <c r="C75" s="251" t="s">
        <v>200</v>
      </c>
      <c r="D75" s="238" t="s">
        <v>122</v>
      </c>
      <c r="E75" s="239">
        <v>1000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21</v>
      </c>
      <c r="M75" s="241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1" t="s">
        <v>123</v>
      </c>
      <c r="S75" s="241" t="s">
        <v>124</v>
      </c>
      <c r="T75" s="242" t="s">
        <v>124</v>
      </c>
      <c r="U75" s="222">
        <v>9.0999999999999998E-2</v>
      </c>
      <c r="V75" s="222">
        <f>ROUND(E75*U75,2)</f>
        <v>91</v>
      </c>
      <c r="W75" s="222"/>
      <c r="X75" s="222" t="s">
        <v>125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126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0"/>
      <c r="B76" s="221"/>
      <c r="C76" s="254" t="s">
        <v>201</v>
      </c>
      <c r="D76" s="223"/>
      <c r="E76" s="224">
        <v>500</v>
      </c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2"/>
      <c r="Z76" s="212"/>
      <c r="AA76" s="212"/>
      <c r="AB76" s="212"/>
      <c r="AC76" s="212"/>
      <c r="AD76" s="212"/>
      <c r="AE76" s="212"/>
      <c r="AF76" s="212"/>
      <c r="AG76" s="212" t="s">
        <v>133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0"/>
      <c r="B77" s="221"/>
      <c r="C77" s="254" t="s">
        <v>202</v>
      </c>
      <c r="D77" s="223"/>
      <c r="E77" s="224">
        <v>500</v>
      </c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133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0"/>
      <c r="B78" s="221"/>
      <c r="C78" s="253"/>
      <c r="D78" s="244"/>
      <c r="E78" s="244"/>
      <c r="F78" s="244"/>
      <c r="G78" s="244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129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36">
        <v>21</v>
      </c>
      <c r="B79" s="237" t="s">
        <v>203</v>
      </c>
      <c r="C79" s="251" t="s">
        <v>204</v>
      </c>
      <c r="D79" s="238" t="s">
        <v>122</v>
      </c>
      <c r="E79" s="239">
        <v>1150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41">
        <v>2.9999999999999997E-4</v>
      </c>
      <c r="O79" s="241">
        <f>ROUND(E79*N79,2)</f>
        <v>0.35</v>
      </c>
      <c r="P79" s="241">
        <v>0</v>
      </c>
      <c r="Q79" s="241">
        <f>ROUND(E79*P79,2)</f>
        <v>0</v>
      </c>
      <c r="R79" s="241" t="s">
        <v>178</v>
      </c>
      <c r="S79" s="241" t="s">
        <v>124</v>
      </c>
      <c r="T79" s="242" t="s">
        <v>124</v>
      </c>
      <c r="U79" s="222">
        <v>0</v>
      </c>
      <c r="V79" s="222">
        <f>ROUND(E79*U79,2)</f>
        <v>0</v>
      </c>
      <c r="W79" s="222"/>
      <c r="X79" s="222" t="s">
        <v>179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180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0"/>
      <c r="B80" s="221"/>
      <c r="C80" s="254" t="s">
        <v>201</v>
      </c>
      <c r="D80" s="223"/>
      <c r="E80" s="224">
        <v>500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133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0"/>
      <c r="B81" s="221"/>
      <c r="C81" s="254" t="s">
        <v>202</v>
      </c>
      <c r="D81" s="223"/>
      <c r="E81" s="224">
        <v>500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133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0"/>
      <c r="B82" s="221"/>
      <c r="C82" s="258" t="s">
        <v>205</v>
      </c>
      <c r="D82" s="225"/>
      <c r="E82" s="226">
        <v>1000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2"/>
      <c r="Z82" s="212"/>
      <c r="AA82" s="212"/>
      <c r="AB82" s="212"/>
      <c r="AC82" s="212"/>
      <c r="AD82" s="212"/>
      <c r="AE82" s="212"/>
      <c r="AF82" s="212"/>
      <c r="AG82" s="212" t="s">
        <v>133</v>
      </c>
      <c r="AH82" s="212">
        <v>1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0"/>
      <c r="B83" s="221"/>
      <c r="C83" s="254" t="s">
        <v>206</v>
      </c>
      <c r="D83" s="223"/>
      <c r="E83" s="224">
        <v>150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133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0"/>
      <c r="B84" s="221"/>
      <c r="C84" s="253"/>
      <c r="D84" s="244"/>
      <c r="E84" s="244"/>
      <c r="F84" s="244"/>
      <c r="G84" s="244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129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36">
        <v>22</v>
      </c>
      <c r="B85" s="237" t="s">
        <v>207</v>
      </c>
      <c r="C85" s="251" t="s">
        <v>208</v>
      </c>
      <c r="D85" s="238" t="s">
        <v>177</v>
      </c>
      <c r="E85" s="239">
        <v>489.94549999999998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21</v>
      </c>
      <c r="M85" s="241">
        <f>G85*(1+L85/100)</f>
        <v>0</v>
      </c>
      <c r="N85" s="241">
        <v>0</v>
      </c>
      <c r="O85" s="241">
        <f>ROUND(E85*N85,2)</f>
        <v>0</v>
      </c>
      <c r="P85" s="241">
        <v>0</v>
      </c>
      <c r="Q85" s="241">
        <f>ROUND(E85*P85,2)</f>
        <v>0</v>
      </c>
      <c r="R85" s="241" t="s">
        <v>123</v>
      </c>
      <c r="S85" s="241" t="s">
        <v>124</v>
      </c>
      <c r="T85" s="242" t="s">
        <v>124</v>
      </c>
      <c r="U85" s="222">
        <v>0.02</v>
      </c>
      <c r="V85" s="222">
        <f>ROUND(E85*U85,2)</f>
        <v>9.8000000000000007</v>
      </c>
      <c r="W85" s="222"/>
      <c r="X85" s="222" t="s">
        <v>209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210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0"/>
      <c r="B86" s="221"/>
      <c r="C86" s="252" t="s">
        <v>211</v>
      </c>
      <c r="D86" s="243"/>
      <c r="E86" s="243"/>
      <c r="F86" s="243"/>
      <c r="G86" s="243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128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0"/>
      <c r="B87" s="221"/>
      <c r="C87" s="253"/>
      <c r="D87" s="244"/>
      <c r="E87" s="244"/>
      <c r="F87" s="244"/>
      <c r="G87" s="244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2"/>
      <c r="Z87" s="212"/>
      <c r="AA87" s="212"/>
      <c r="AB87" s="212"/>
      <c r="AC87" s="212"/>
      <c r="AD87" s="212"/>
      <c r="AE87" s="212"/>
      <c r="AF87" s="212"/>
      <c r="AG87" s="212" t="s">
        <v>129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36">
        <v>23</v>
      </c>
      <c r="B88" s="237" t="s">
        <v>212</v>
      </c>
      <c r="C88" s="251" t="s">
        <v>213</v>
      </c>
      <c r="D88" s="238" t="s">
        <v>177</v>
      </c>
      <c r="E88" s="239">
        <v>489.94549999999998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21</v>
      </c>
      <c r="M88" s="241">
        <f>G88*(1+L88/100)</f>
        <v>0</v>
      </c>
      <c r="N88" s="241">
        <v>0</v>
      </c>
      <c r="O88" s="241">
        <f>ROUND(E88*N88,2)</f>
        <v>0</v>
      </c>
      <c r="P88" s="241">
        <v>0</v>
      </c>
      <c r="Q88" s="241">
        <f>ROUND(E88*P88,2)</f>
        <v>0</v>
      </c>
      <c r="R88" s="241" t="s">
        <v>123</v>
      </c>
      <c r="S88" s="241" t="s">
        <v>124</v>
      </c>
      <c r="T88" s="242" t="s">
        <v>124</v>
      </c>
      <c r="U88" s="222">
        <v>0</v>
      </c>
      <c r="V88" s="222">
        <f>ROUND(E88*U88,2)</f>
        <v>0</v>
      </c>
      <c r="W88" s="222"/>
      <c r="X88" s="222" t="s">
        <v>209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210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0"/>
      <c r="B89" s="221"/>
      <c r="C89" s="252" t="s">
        <v>211</v>
      </c>
      <c r="D89" s="243"/>
      <c r="E89" s="243"/>
      <c r="F89" s="243"/>
      <c r="G89" s="243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128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0"/>
      <c r="B90" s="221"/>
      <c r="C90" s="253"/>
      <c r="D90" s="244"/>
      <c r="E90" s="244"/>
      <c r="F90" s="244"/>
      <c r="G90" s="244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2"/>
      <c r="Z90" s="212"/>
      <c r="AA90" s="212"/>
      <c r="AB90" s="212"/>
      <c r="AC90" s="212"/>
      <c r="AD90" s="212"/>
      <c r="AE90" s="212"/>
      <c r="AF90" s="212"/>
      <c r="AG90" s="212" t="s">
        <v>129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">
      <c r="A91" s="230" t="s">
        <v>118</v>
      </c>
      <c r="B91" s="231" t="s">
        <v>75</v>
      </c>
      <c r="C91" s="250" t="s">
        <v>76</v>
      </c>
      <c r="D91" s="232"/>
      <c r="E91" s="233"/>
      <c r="F91" s="234"/>
      <c r="G91" s="234">
        <f>SUMIF(AG92:AG103,"&lt;&gt;NOR",G92:G103)</f>
        <v>0</v>
      </c>
      <c r="H91" s="234"/>
      <c r="I91" s="234">
        <f>SUM(I92:I103)</f>
        <v>0</v>
      </c>
      <c r="J91" s="234"/>
      <c r="K91" s="234">
        <f>SUM(K92:K103)</f>
        <v>0</v>
      </c>
      <c r="L91" s="234"/>
      <c r="M91" s="234">
        <f>SUM(M92:M103)</f>
        <v>0</v>
      </c>
      <c r="N91" s="234"/>
      <c r="O91" s="234">
        <f>SUM(O92:O103)</f>
        <v>402.26</v>
      </c>
      <c r="P91" s="234"/>
      <c r="Q91" s="234">
        <f>SUM(Q92:Q103)</f>
        <v>0</v>
      </c>
      <c r="R91" s="234"/>
      <c r="S91" s="234"/>
      <c r="T91" s="235"/>
      <c r="U91" s="229"/>
      <c r="V91" s="229">
        <f>SUM(V92:V103)</f>
        <v>245.8</v>
      </c>
      <c r="W91" s="229"/>
      <c r="X91" s="229"/>
      <c r="AG91" t="s">
        <v>119</v>
      </c>
    </row>
    <row r="92" spans="1:60" ht="22.5" outlineLevel="1" x14ac:dyDescent="0.2">
      <c r="A92" s="236">
        <v>24</v>
      </c>
      <c r="B92" s="237" t="s">
        <v>214</v>
      </c>
      <c r="C92" s="251" t="s">
        <v>215</v>
      </c>
      <c r="D92" s="238" t="s">
        <v>122</v>
      </c>
      <c r="E92" s="239">
        <v>1760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21</v>
      </c>
      <c r="M92" s="241">
        <f>G92*(1+L92/100)</f>
        <v>0</v>
      </c>
      <c r="N92" s="241">
        <v>0.10141</v>
      </c>
      <c r="O92" s="241">
        <f>ROUND(E92*N92,2)</f>
        <v>178.48</v>
      </c>
      <c r="P92" s="241">
        <v>0</v>
      </c>
      <c r="Q92" s="241">
        <f>ROUND(E92*P92,2)</f>
        <v>0</v>
      </c>
      <c r="R92" s="241" t="s">
        <v>123</v>
      </c>
      <c r="S92" s="241" t="s">
        <v>124</v>
      </c>
      <c r="T92" s="242" t="s">
        <v>124</v>
      </c>
      <c r="U92" s="222">
        <v>6.4000000000000001E-2</v>
      </c>
      <c r="V92" s="222">
        <f>ROUND(E92*U92,2)</f>
        <v>112.64</v>
      </c>
      <c r="W92" s="222"/>
      <c r="X92" s="222" t="s">
        <v>125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126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0"/>
      <c r="B93" s="221"/>
      <c r="C93" s="254" t="s">
        <v>216</v>
      </c>
      <c r="D93" s="223"/>
      <c r="E93" s="224">
        <v>1760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133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0"/>
      <c r="B94" s="221"/>
      <c r="C94" s="253"/>
      <c r="D94" s="244"/>
      <c r="E94" s="244"/>
      <c r="F94" s="244"/>
      <c r="G94" s="244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2"/>
      <c r="Z94" s="212"/>
      <c r="AA94" s="212"/>
      <c r="AB94" s="212"/>
      <c r="AC94" s="212"/>
      <c r="AD94" s="212"/>
      <c r="AE94" s="212"/>
      <c r="AF94" s="212"/>
      <c r="AG94" s="212" t="s">
        <v>129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36">
        <v>25</v>
      </c>
      <c r="B95" s="237" t="s">
        <v>217</v>
      </c>
      <c r="C95" s="251" t="s">
        <v>218</v>
      </c>
      <c r="D95" s="238" t="s">
        <v>122</v>
      </c>
      <c r="E95" s="239">
        <v>1760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21</v>
      </c>
      <c r="M95" s="241">
        <f>G95*(1+L95/100)</f>
        <v>0</v>
      </c>
      <c r="N95" s="241">
        <v>0.12715000000000001</v>
      </c>
      <c r="O95" s="241">
        <f>ROUND(E95*N95,2)</f>
        <v>223.78</v>
      </c>
      <c r="P95" s="241">
        <v>0</v>
      </c>
      <c r="Q95" s="241">
        <f>ROUND(E95*P95,2)</f>
        <v>0</v>
      </c>
      <c r="R95" s="241" t="s">
        <v>123</v>
      </c>
      <c r="S95" s="241" t="s">
        <v>124</v>
      </c>
      <c r="T95" s="242" t="s">
        <v>124</v>
      </c>
      <c r="U95" s="222">
        <v>7.1999999999999995E-2</v>
      </c>
      <c r="V95" s="222">
        <f>ROUND(E95*U95,2)</f>
        <v>126.72</v>
      </c>
      <c r="W95" s="222"/>
      <c r="X95" s="222" t="s">
        <v>125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126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0"/>
      <c r="B96" s="221"/>
      <c r="C96" s="254" t="s">
        <v>216</v>
      </c>
      <c r="D96" s="223"/>
      <c r="E96" s="224">
        <v>1760</v>
      </c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133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0"/>
      <c r="B97" s="221"/>
      <c r="C97" s="253"/>
      <c r="D97" s="244"/>
      <c r="E97" s="244"/>
      <c r="F97" s="244"/>
      <c r="G97" s="244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129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36">
        <v>26</v>
      </c>
      <c r="B98" s="237" t="s">
        <v>219</v>
      </c>
      <c r="C98" s="251" t="s">
        <v>220</v>
      </c>
      <c r="D98" s="238" t="s">
        <v>177</v>
      </c>
      <c r="E98" s="239">
        <v>402.26560000000001</v>
      </c>
      <c r="F98" s="240"/>
      <c r="G98" s="241">
        <f>ROUND(E98*F98,2)</f>
        <v>0</v>
      </c>
      <c r="H98" s="240"/>
      <c r="I98" s="241">
        <f>ROUND(E98*H98,2)</f>
        <v>0</v>
      </c>
      <c r="J98" s="240"/>
      <c r="K98" s="241">
        <f>ROUND(E98*J98,2)</f>
        <v>0</v>
      </c>
      <c r="L98" s="241">
        <v>21</v>
      </c>
      <c r="M98" s="241">
        <f>G98*(1+L98/100)</f>
        <v>0</v>
      </c>
      <c r="N98" s="241">
        <v>0</v>
      </c>
      <c r="O98" s="241">
        <f>ROUND(E98*N98,2)</f>
        <v>0</v>
      </c>
      <c r="P98" s="241">
        <v>0</v>
      </c>
      <c r="Q98" s="241">
        <f>ROUND(E98*P98,2)</f>
        <v>0</v>
      </c>
      <c r="R98" s="241" t="s">
        <v>123</v>
      </c>
      <c r="S98" s="241" t="s">
        <v>124</v>
      </c>
      <c r="T98" s="242" t="s">
        <v>124</v>
      </c>
      <c r="U98" s="222">
        <v>1.6E-2</v>
      </c>
      <c r="V98" s="222">
        <f>ROUND(E98*U98,2)</f>
        <v>6.44</v>
      </c>
      <c r="W98" s="222"/>
      <c r="X98" s="222" t="s">
        <v>209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210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0"/>
      <c r="B99" s="221"/>
      <c r="C99" s="252" t="s">
        <v>211</v>
      </c>
      <c r="D99" s="243"/>
      <c r="E99" s="243"/>
      <c r="F99" s="243"/>
      <c r="G99" s="243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128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20"/>
      <c r="B100" s="221"/>
      <c r="C100" s="253"/>
      <c r="D100" s="244"/>
      <c r="E100" s="244"/>
      <c r="F100" s="244"/>
      <c r="G100" s="244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 x14ac:dyDescent="0.2">
      <c r="A101" s="236">
        <v>27</v>
      </c>
      <c r="B101" s="237" t="s">
        <v>221</v>
      </c>
      <c r="C101" s="251" t="s">
        <v>222</v>
      </c>
      <c r="D101" s="238" t="s">
        <v>177</v>
      </c>
      <c r="E101" s="239">
        <v>402.26560000000001</v>
      </c>
      <c r="F101" s="240"/>
      <c r="G101" s="241">
        <f>ROUND(E101*F101,2)</f>
        <v>0</v>
      </c>
      <c r="H101" s="240"/>
      <c r="I101" s="241">
        <f>ROUND(E101*H101,2)</f>
        <v>0</v>
      </c>
      <c r="J101" s="240"/>
      <c r="K101" s="241">
        <f>ROUND(E101*J101,2)</f>
        <v>0</v>
      </c>
      <c r="L101" s="241">
        <v>21</v>
      </c>
      <c r="M101" s="241">
        <f>G101*(1+L101/100)</f>
        <v>0</v>
      </c>
      <c r="N101" s="241">
        <v>0</v>
      </c>
      <c r="O101" s="241">
        <f>ROUND(E101*N101,2)</f>
        <v>0</v>
      </c>
      <c r="P101" s="241">
        <v>0</v>
      </c>
      <c r="Q101" s="241">
        <f>ROUND(E101*P101,2)</f>
        <v>0</v>
      </c>
      <c r="R101" s="241" t="s">
        <v>123</v>
      </c>
      <c r="S101" s="241" t="s">
        <v>124</v>
      </c>
      <c r="T101" s="242" t="s">
        <v>124</v>
      </c>
      <c r="U101" s="222">
        <v>0</v>
      </c>
      <c r="V101" s="222">
        <f>ROUND(E101*U101,2)</f>
        <v>0</v>
      </c>
      <c r="W101" s="222"/>
      <c r="X101" s="222" t="s">
        <v>209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210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0"/>
      <c r="B102" s="221"/>
      <c r="C102" s="252" t="s">
        <v>211</v>
      </c>
      <c r="D102" s="243"/>
      <c r="E102" s="243"/>
      <c r="F102" s="243"/>
      <c r="G102" s="243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128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0"/>
      <c r="B103" s="221"/>
      <c r="C103" s="253"/>
      <c r="D103" s="244"/>
      <c r="E103" s="244"/>
      <c r="F103" s="244"/>
      <c r="G103" s="244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x14ac:dyDescent="0.2">
      <c r="A104" s="230" t="s">
        <v>118</v>
      </c>
      <c r="B104" s="231" t="s">
        <v>77</v>
      </c>
      <c r="C104" s="250" t="s">
        <v>78</v>
      </c>
      <c r="D104" s="232"/>
      <c r="E104" s="233"/>
      <c r="F104" s="234"/>
      <c r="G104" s="234">
        <f>SUMIF(AG105:AG136,"&lt;&gt;NOR",G105:G136)</f>
        <v>0</v>
      </c>
      <c r="H104" s="234"/>
      <c r="I104" s="234">
        <f>SUM(I105:I136)</f>
        <v>0</v>
      </c>
      <c r="J104" s="234"/>
      <c r="K104" s="234">
        <f>SUM(K105:K136)</f>
        <v>0</v>
      </c>
      <c r="L104" s="234"/>
      <c r="M104" s="234">
        <f>SUM(M105:M136)</f>
        <v>0</v>
      </c>
      <c r="N104" s="234"/>
      <c r="O104" s="234">
        <f>SUM(O105:O136)</f>
        <v>54.099999999999994</v>
      </c>
      <c r="P104" s="234"/>
      <c r="Q104" s="234">
        <f>SUM(Q105:Q136)</f>
        <v>0</v>
      </c>
      <c r="R104" s="234"/>
      <c r="S104" s="234"/>
      <c r="T104" s="235"/>
      <c r="U104" s="229"/>
      <c r="V104" s="229">
        <f>SUM(V105:V136)</f>
        <v>395.50000000000006</v>
      </c>
      <c r="W104" s="229"/>
      <c r="X104" s="229"/>
      <c r="AG104" t="s">
        <v>119</v>
      </c>
    </row>
    <row r="105" spans="1:60" outlineLevel="1" x14ac:dyDescent="0.2">
      <c r="A105" s="236">
        <v>28</v>
      </c>
      <c r="B105" s="237" t="s">
        <v>223</v>
      </c>
      <c r="C105" s="251" t="s">
        <v>224</v>
      </c>
      <c r="D105" s="238" t="s">
        <v>122</v>
      </c>
      <c r="E105" s="239">
        <v>540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21</v>
      </c>
      <c r="M105" s="241">
        <f>G105*(1+L105/100)</f>
        <v>0</v>
      </c>
      <c r="N105" s="241">
        <v>7.3899999999999993E-2</v>
      </c>
      <c r="O105" s="241">
        <f>ROUND(E105*N105,2)</f>
        <v>39.909999999999997</v>
      </c>
      <c r="P105" s="241">
        <v>0</v>
      </c>
      <c r="Q105" s="241">
        <f>ROUND(E105*P105,2)</f>
        <v>0</v>
      </c>
      <c r="R105" s="241" t="s">
        <v>123</v>
      </c>
      <c r="S105" s="241" t="s">
        <v>124</v>
      </c>
      <c r="T105" s="242" t="s">
        <v>124</v>
      </c>
      <c r="U105" s="222">
        <v>0.45200000000000001</v>
      </c>
      <c r="V105" s="222">
        <f>ROUND(E105*U105,2)</f>
        <v>244.08</v>
      </c>
      <c r="W105" s="222"/>
      <c r="X105" s="222" t="s">
        <v>125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126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2.5" outlineLevel="1" x14ac:dyDescent="0.2">
      <c r="A106" s="220"/>
      <c r="B106" s="221"/>
      <c r="C106" s="252" t="s">
        <v>225</v>
      </c>
      <c r="D106" s="243"/>
      <c r="E106" s="243"/>
      <c r="F106" s="243"/>
      <c r="G106" s="243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128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45" t="str">
        <f>C106</f>
        <v>s provedením lože z kameniva drceného, s vyplněním spár, s dvojitým hutněním a se smetením přebytečného materiálu na krajnici. S dodáním hmot pro lože a výplň spár.</v>
      </c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0"/>
      <c r="B107" s="221"/>
      <c r="C107" s="254" t="s">
        <v>226</v>
      </c>
      <c r="D107" s="223"/>
      <c r="E107" s="224">
        <v>630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133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0"/>
      <c r="B108" s="221"/>
      <c r="C108" s="254" t="s">
        <v>227</v>
      </c>
      <c r="D108" s="223"/>
      <c r="E108" s="224">
        <v>-90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133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0"/>
      <c r="B109" s="221"/>
      <c r="C109" s="253"/>
      <c r="D109" s="244"/>
      <c r="E109" s="244"/>
      <c r="F109" s="244"/>
      <c r="G109" s="244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129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36">
        <v>29</v>
      </c>
      <c r="B110" s="237" t="s">
        <v>228</v>
      </c>
      <c r="C110" s="251" t="s">
        <v>229</v>
      </c>
      <c r="D110" s="238" t="s">
        <v>122</v>
      </c>
      <c r="E110" s="239">
        <v>90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21</v>
      </c>
      <c r="M110" s="241">
        <f>G110*(1+L110/100)</f>
        <v>0</v>
      </c>
      <c r="N110" s="241">
        <v>7.3899999999999993E-2</v>
      </c>
      <c r="O110" s="241">
        <f>ROUND(E110*N110,2)</f>
        <v>6.65</v>
      </c>
      <c r="P110" s="241">
        <v>0</v>
      </c>
      <c r="Q110" s="241">
        <f>ROUND(E110*P110,2)</f>
        <v>0</v>
      </c>
      <c r="R110" s="241" t="s">
        <v>123</v>
      </c>
      <c r="S110" s="241" t="s">
        <v>124</v>
      </c>
      <c r="T110" s="242" t="s">
        <v>124</v>
      </c>
      <c r="U110" s="222">
        <v>0.47799999999999998</v>
      </c>
      <c r="V110" s="222">
        <f>ROUND(E110*U110,2)</f>
        <v>43.02</v>
      </c>
      <c r="W110" s="222"/>
      <c r="X110" s="222" t="s">
        <v>125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230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 x14ac:dyDescent="0.2">
      <c r="A111" s="220"/>
      <c r="B111" s="221"/>
      <c r="C111" s="252" t="s">
        <v>225</v>
      </c>
      <c r="D111" s="243"/>
      <c r="E111" s="243"/>
      <c r="F111" s="243"/>
      <c r="G111" s="243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128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45" t="str">
        <f>C111</f>
        <v>s provedením lože z kameniva drceného, s vyplněním spár, s dvojitým hutněním a se smetením přebytečného materiálu na krajnici. S dodáním hmot pro lože a výplň spár.</v>
      </c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0"/>
      <c r="B112" s="221"/>
      <c r="C112" s="253"/>
      <c r="D112" s="244"/>
      <c r="E112" s="244"/>
      <c r="F112" s="244"/>
      <c r="G112" s="244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129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36">
        <v>30</v>
      </c>
      <c r="B113" s="237" t="s">
        <v>231</v>
      </c>
      <c r="C113" s="251" t="s">
        <v>232</v>
      </c>
      <c r="D113" s="238" t="s">
        <v>147</v>
      </c>
      <c r="E113" s="239">
        <v>150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21</v>
      </c>
      <c r="M113" s="241">
        <f>G113*(1+L113/100)</f>
        <v>0</v>
      </c>
      <c r="N113" s="241">
        <v>3.3E-4</v>
      </c>
      <c r="O113" s="241">
        <f>ROUND(E113*N113,2)</f>
        <v>0.05</v>
      </c>
      <c r="P113" s="241">
        <v>0</v>
      </c>
      <c r="Q113" s="241">
        <f>ROUND(E113*P113,2)</f>
        <v>0</v>
      </c>
      <c r="R113" s="241" t="s">
        <v>123</v>
      </c>
      <c r="S113" s="241" t="s">
        <v>124</v>
      </c>
      <c r="T113" s="242" t="s">
        <v>124</v>
      </c>
      <c r="U113" s="222">
        <v>0.41</v>
      </c>
      <c r="V113" s="222">
        <f>ROUND(E113*U113,2)</f>
        <v>61.5</v>
      </c>
      <c r="W113" s="222"/>
      <c r="X113" s="222" t="s">
        <v>125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230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0"/>
      <c r="B114" s="221"/>
      <c r="C114" s="256" t="s">
        <v>233</v>
      </c>
      <c r="D114" s="247"/>
      <c r="E114" s="247"/>
      <c r="F114" s="247"/>
      <c r="G114" s="247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160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20"/>
      <c r="B115" s="221"/>
      <c r="C115" s="254" t="s">
        <v>234</v>
      </c>
      <c r="D115" s="223"/>
      <c r="E115" s="224">
        <v>150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133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20"/>
      <c r="B116" s="221"/>
      <c r="C116" s="253"/>
      <c r="D116" s="244"/>
      <c r="E116" s="244"/>
      <c r="F116" s="244"/>
      <c r="G116" s="244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129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36">
        <v>31</v>
      </c>
      <c r="B117" s="237" t="s">
        <v>235</v>
      </c>
      <c r="C117" s="251" t="s">
        <v>236</v>
      </c>
      <c r="D117" s="238" t="s">
        <v>147</v>
      </c>
      <c r="E117" s="239">
        <v>60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41">
        <v>3.6000000000000002E-4</v>
      </c>
      <c r="O117" s="241">
        <f>ROUND(E117*N117,2)</f>
        <v>0.02</v>
      </c>
      <c r="P117" s="241">
        <v>0</v>
      </c>
      <c r="Q117" s="241">
        <f>ROUND(E117*P117,2)</f>
        <v>0</v>
      </c>
      <c r="R117" s="241" t="s">
        <v>123</v>
      </c>
      <c r="S117" s="241" t="s">
        <v>124</v>
      </c>
      <c r="T117" s="242" t="s">
        <v>124</v>
      </c>
      <c r="U117" s="222">
        <v>0.43</v>
      </c>
      <c r="V117" s="222">
        <f>ROUND(E117*U117,2)</f>
        <v>25.8</v>
      </c>
      <c r="W117" s="222"/>
      <c r="X117" s="222" t="s">
        <v>125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230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0"/>
      <c r="B118" s="221"/>
      <c r="C118" s="256" t="s">
        <v>233</v>
      </c>
      <c r="D118" s="247"/>
      <c r="E118" s="247"/>
      <c r="F118" s="247"/>
      <c r="G118" s="247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160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0"/>
      <c r="B119" s="221"/>
      <c r="C119" s="254" t="s">
        <v>237</v>
      </c>
      <c r="D119" s="223"/>
      <c r="E119" s="224">
        <v>60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133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20"/>
      <c r="B120" s="221"/>
      <c r="C120" s="253"/>
      <c r="D120" s="244"/>
      <c r="E120" s="244"/>
      <c r="F120" s="244"/>
      <c r="G120" s="244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129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36">
        <v>32</v>
      </c>
      <c r="B121" s="237" t="s">
        <v>238</v>
      </c>
      <c r="C121" s="251" t="s">
        <v>239</v>
      </c>
      <c r="D121" s="238" t="s">
        <v>122</v>
      </c>
      <c r="E121" s="239">
        <v>9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21</v>
      </c>
      <c r="M121" s="241">
        <f>G121*(1+L121/100)</f>
        <v>0</v>
      </c>
      <c r="N121" s="241">
        <v>0.152</v>
      </c>
      <c r="O121" s="241">
        <f>ROUND(E121*N121,2)</f>
        <v>1.37</v>
      </c>
      <c r="P121" s="241">
        <v>0</v>
      </c>
      <c r="Q121" s="241">
        <f>ROUND(E121*P121,2)</f>
        <v>0</v>
      </c>
      <c r="R121" s="241" t="s">
        <v>178</v>
      </c>
      <c r="S121" s="241" t="s">
        <v>124</v>
      </c>
      <c r="T121" s="242" t="s">
        <v>124</v>
      </c>
      <c r="U121" s="222">
        <v>0</v>
      </c>
      <c r="V121" s="222">
        <f>ROUND(E121*U121,2)</f>
        <v>0</v>
      </c>
      <c r="W121" s="222"/>
      <c r="X121" s="222" t="s">
        <v>179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240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0"/>
      <c r="B122" s="221"/>
      <c r="C122" s="254" t="s">
        <v>241</v>
      </c>
      <c r="D122" s="223"/>
      <c r="E122" s="224">
        <v>9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133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0"/>
      <c r="B123" s="221"/>
      <c r="C123" s="253"/>
      <c r="D123" s="244"/>
      <c r="E123" s="244"/>
      <c r="F123" s="244"/>
      <c r="G123" s="244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129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36">
        <v>33</v>
      </c>
      <c r="B124" s="237" t="s">
        <v>242</v>
      </c>
      <c r="C124" s="251" t="s">
        <v>243</v>
      </c>
      <c r="D124" s="238" t="s">
        <v>122</v>
      </c>
      <c r="E124" s="239">
        <v>54</v>
      </c>
      <c r="F124" s="240"/>
      <c r="G124" s="241">
        <f>ROUND(E124*F124,2)</f>
        <v>0</v>
      </c>
      <c r="H124" s="240"/>
      <c r="I124" s="241">
        <f>ROUND(E124*H124,2)</f>
        <v>0</v>
      </c>
      <c r="J124" s="240"/>
      <c r="K124" s="241">
        <f>ROUND(E124*J124,2)</f>
        <v>0</v>
      </c>
      <c r="L124" s="241">
        <v>21</v>
      </c>
      <c r="M124" s="241">
        <f>G124*(1+L124/100)</f>
        <v>0</v>
      </c>
      <c r="N124" s="241">
        <v>0.113</v>
      </c>
      <c r="O124" s="241">
        <f>ROUND(E124*N124,2)</f>
        <v>6.1</v>
      </c>
      <c r="P124" s="241">
        <v>0</v>
      </c>
      <c r="Q124" s="241">
        <f>ROUND(E124*P124,2)</f>
        <v>0</v>
      </c>
      <c r="R124" s="241" t="s">
        <v>178</v>
      </c>
      <c r="S124" s="241" t="s">
        <v>124</v>
      </c>
      <c r="T124" s="242" t="s">
        <v>124</v>
      </c>
      <c r="U124" s="222">
        <v>0</v>
      </c>
      <c r="V124" s="222">
        <f>ROUND(E124*U124,2)</f>
        <v>0</v>
      </c>
      <c r="W124" s="222"/>
      <c r="X124" s="222" t="s">
        <v>179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240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0"/>
      <c r="B125" s="221"/>
      <c r="C125" s="259" t="s">
        <v>244</v>
      </c>
      <c r="D125" s="227"/>
      <c r="E125" s="228"/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133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0"/>
      <c r="B126" s="221"/>
      <c r="C126" s="260" t="s">
        <v>245</v>
      </c>
      <c r="D126" s="227"/>
      <c r="E126" s="228">
        <v>630</v>
      </c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133</v>
      </c>
      <c r="AH126" s="212">
        <v>2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20"/>
      <c r="B127" s="221"/>
      <c r="C127" s="260" t="s">
        <v>246</v>
      </c>
      <c r="D127" s="227"/>
      <c r="E127" s="228">
        <v>-90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133</v>
      </c>
      <c r="AH127" s="212">
        <v>2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0"/>
      <c r="B128" s="221"/>
      <c r="C128" s="259" t="s">
        <v>247</v>
      </c>
      <c r="D128" s="227"/>
      <c r="E128" s="228"/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133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0"/>
      <c r="B129" s="221"/>
      <c r="C129" s="254" t="s">
        <v>248</v>
      </c>
      <c r="D129" s="223"/>
      <c r="E129" s="224">
        <v>54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133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20"/>
      <c r="B130" s="221"/>
      <c r="C130" s="253"/>
      <c r="D130" s="244"/>
      <c r="E130" s="244"/>
      <c r="F130" s="244"/>
      <c r="G130" s="244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129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36">
        <v>34</v>
      </c>
      <c r="B131" s="237" t="s">
        <v>249</v>
      </c>
      <c r="C131" s="251" t="s">
        <v>250</v>
      </c>
      <c r="D131" s="238" t="s">
        <v>177</v>
      </c>
      <c r="E131" s="239">
        <v>54.098100000000002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21</v>
      </c>
      <c r="M131" s="241">
        <f>G131*(1+L131/100)</f>
        <v>0</v>
      </c>
      <c r="N131" s="241">
        <v>0</v>
      </c>
      <c r="O131" s="241">
        <f>ROUND(E131*N131,2)</f>
        <v>0</v>
      </c>
      <c r="P131" s="241">
        <v>0</v>
      </c>
      <c r="Q131" s="241">
        <f>ROUND(E131*P131,2)</f>
        <v>0</v>
      </c>
      <c r="R131" s="241" t="s">
        <v>123</v>
      </c>
      <c r="S131" s="241" t="s">
        <v>124</v>
      </c>
      <c r="T131" s="242" t="s">
        <v>124</v>
      </c>
      <c r="U131" s="222">
        <v>0.39</v>
      </c>
      <c r="V131" s="222">
        <f>ROUND(E131*U131,2)</f>
        <v>21.1</v>
      </c>
      <c r="W131" s="222"/>
      <c r="X131" s="222" t="s">
        <v>209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210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20"/>
      <c r="B132" s="221"/>
      <c r="C132" s="252" t="s">
        <v>211</v>
      </c>
      <c r="D132" s="243"/>
      <c r="E132" s="243"/>
      <c r="F132" s="243"/>
      <c r="G132" s="243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128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0"/>
      <c r="B133" s="221"/>
      <c r="C133" s="253"/>
      <c r="D133" s="244"/>
      <c r="E133" s="244"/>
      <c r="F133" s="244"/>
      <c r="G133" s="244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129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36">
        <v>35</v>
      </c>
      <c r="B134" s="237" t="s">
        <v>251</v>
      </c>
      <c r="C134" s="251" t="s">
        <v>252</v>
      </c>
      <c r="D134" s="238" t="s">
        <v>177</v>
      </c>
      <c r="E134" s="239">
        <v>54.098100000000002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21</v>
      </c>
      <c r="M134" s="241">
        <f>G134*(1+L134/100)</f>
        <v>0</v>
      </c>
      <c r="N134" s="241">
        <v>0</v>
      </c>
      <c r="O134" s="241">
        <f>ROUND(E134*N134,2)</f>
        <v>0</v>
      </c>
      <c r="P134" s="241">
        <v>0</v>
      </c>
      <c r="Q134" s="241">
        <f>ROUND(E134*P134,2)</f>
        <v>0</v>
      </c>
      <c r="R134" s="241" t="s">
        <v>123</v>
      </c>
      <c r="S134" s="241" t="s">
        <v>124</v>
      </c>
      <c r="T134" s="242" t="s">
        <v>124</v>
      </c>
      <c r="U134" s="222">
        <v>0</v>
      </c>
      <c r="V134" s="222">
        <f>ROUND(E134*U134,2)</f>
        <v>0</v>
      </c>
      <c r="W134" s="222"/>
      <c r="X134" s="222" t="s">
        <v>209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210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20"/>
      <c r="B135" s="221"/>
      <c r="C135" s="252" t="s">
        <v>211</v>
      </c>
      <c r="D135" s="243"/>
      <c r="E135" s="243"/>
      <c r="F135" s="243"/>
      <c r="G135" s="243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128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20"/>
      <c r="B136" s="221"/>
      <c r="C136" s="253"/>
      <c r="D136" s="244"/>
      <c r="E136" s="244"/>
      <c r="F136" s="244"/>
      <c r="G136" s="244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129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x14ac:dyDescent="0.2">
      <c r="A137" s="230" t="s">
        <v>118</v>
      </c>
      <c r="B137" s="231" t="s">
        <v>79</v>
      </c>
      <c r="C137" s="250" t="s">
        <v>80</v>
      </c>
      <c r="D137" s="232"/>
      <c r="E137" s="233"/>
      <c r="F137" s="234"/>
      <c r="G137" s="234">
        <f>SUMIF(AG138:AG139,"&lt;&gt;NOR",G138:G139)</f>
        <v>0</v>
      </c>
      <c r="H137" s="234"/>
      <c r="I137" s="234">
        <f>SUM(I138:I139)</f>
        <v>0</v>
      </c>
      <c r="J137" s="234"/>
      <c r="K137" s="234">
        <f>SUM(K138:K139)</f>
        <v>0</v>
      </c>
      <c r="L137" s="234"/>
      <c r="M137" s="234">
        <f>SUM(M138:M139)</f>
        <v>0</v>
      </c>
      <c r="N137" s="234"/>
      <c r="O137" s="234">
        <f>SUM(O138:O139)</f>
        <v>0</v>
      </c>
      <c r="P137" s="234"/>
      <c r="Q137" s="234">
        <f>SUM(Q138:Q139)</f>
        <v>0</v>
      </c>
      <c r="R137" s="234"/>
      <c r="S137" s="234"/>
      <c r="T137" s="235"/>
      <c r="U137" s="229"/>
      <c r="V137" s="229">
        <f>SUM(V138:V139)</f>
        <v>20.7</v>
      </c>
      <c r="W137" s="229"/>
      <c r="X137" s="229"/>
      <c r="AG137" t="s">
        <v>119</v>
      </c>
    </row>
    <row r="138" spans="1:60" outlineLevel="1" x14ac:dyDescent="0.2">
      <c r="A138" s="236">
        <v>36</v>
      </c>
      <c r="B138" s="237" t="s">
        <v>253</v>
      </c>
      <c r="C138" s="251" t="s">
        <v>254</v>
      </c>
      <c r="D138" s="238" t="s">
        <v>147</v>
      </c>
      <c r="E138" s="239">
        <v>300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21</v>
      </c>
      <c r="M138" s="241">
        <f>G138*(1+L138/100)</f>
        <v>0</v>
      </c>
      <c r="N138" s="241">
        <v>0</v>
      </c>
      <c r="O138" s="241">
        <f>ROUND(E138*N138,2)</f>
        <v>0</v>
      </c>
      <c r="P138" s="241">
        <v>0</v>
      </c>
      <c r="Q138" s="241">
        <f>ROUND(E138*P138,2)</f>
        <v>0</v>
      </c>
      <c r="R138" s="241" t="s">
        <v>187</v>
      </c>
      <c r="S138" s="241" t="s">
        <v>124</v>
      </c>
      <c r="T138" s="242" t="s">
        <v>124</v>
      </c>
      <c r="U138" s="222">
        <v>6.9000000000000006E-2</v>
      </c>
      <c r="V138" s="222">
        <f>ROUND(E138*U138,2)</f>
        <v>20.7</v>
      </c>
      <c r="W138" s="222"/>
      <c r="X138" s="222" t="s">
        <v>125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126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20"/>
      <c r="B139" s="221"/>
      <c r="C139" s="257"/>
      <c r="D139" s="248"/>
      <c r="E139" s="248"/>
      <c r="F139" s="248"/>
      <c r="G139" s="248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129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x14ac:dyDescent="0.2">
      <c r="A140" s="230" t="s">
        <v>118</v>
      </c>
      <c r="B140" s="231" t="s">
        <v>81</v>
      </c>
      <c r="C140" s="250" t="s">
        <v>82</v>
      </c>
      <c r="D140" s="232"/>
      <c r="E140" s="233"/>
      <c r="F140" s="234"/>
      <c r="G140" s="234">
        <f>SUMIF(AG141:AG169,"&lt;&gt;NOR",G141:G169)</f>
        <v>0</v>
      </c>
      <c r="H140" s="234"/>
      <c r="I140" s="234">
        <f>SUM(I141:I169)</f>
        <v>0</v>
      </c>
      <c r="J140" s="234"/>
      <c r="K140" s="234">
        <f>SUM(K141:K169)</f>
        <v>0</v>
      </c>
      <c r="L140" s="234"/>
      <c r="M140" s="234">
        <f>SUM(M141:M169)</f>
        <v>0</v>
      </c>
      <c r="N140" s="234"/>
      <c r="O140" s="234">
        <f>SUM(O141:O169)</f>
        <v>22.41</v>
      </c>
      <c r="P140" s="234"/>
      <c r="Q140" s="234">
        <f>SUM(Q141:Q169)</f>
        <v>0</v>
      </c>
      <c r="R140" s="234"/>
      <c r="S140" s="234"/>
      <c r="T140" s="235"/>
      <c r="U140" s="229"/>
      <c r="V140" s="229">
        <f>SUM(V141:V169)</f>
        <v>159.89000000000001</v>
      </c>
      <c r="W140" s="229"/>
      <c r="X140" s="229"/>
      <c r="AG140" t="s">
        <v>119</v>
      </c>
    </row>
    <row r="141" spans="1:60" outlineLevel="1" x14ac:dyDescent="0.2">
      <c r="A141" s="236">
        <v>37</v>
      </c>
      <c r="B141" s="237" t="s">
        <v>255</v>
      </c>
      <c r="C141" s="251" t="s">
        <v>256</v>
      </c>
      <c r="D141" s="238" t="s">
        <v>186</v>
      </c>
      <c r="E141" s="239">
        <v>5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41">
        <v>0.32272000000000001</v>
      </c>
      <c r="O141" s="241">
        <f>ROUND(E141*N141,2)</f>
        <v>1.61</v>
      </c>
      <c r="P141" s="241">
        <v>0</v>
      </c>
      <c r="Q141" s="241">
        <f>ROUND(E141*P141,2)</f>
        <v>0</v>
      </c>
      <c r="R141" s="241" t="s">
        <v>123</v>
      </c>
      <c r="S141" s="241" t="s">
        <v>124</v>
      </c>
      <c r="T141" s="242" t="s">
        <v>124</v>
      </c>
      <c r="U141" s="222">
        <v>2.5249999999999999</v>
      </c>
      <c r="V141" s="222">
        <f>ROUND(E141*U141,2)</f>
        <v>12.63</v>
      </c>
      <c r="W141" s="222"/>
      <c r="X141" s="222" t="s">
        <v>125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126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33.75" outlineLevel="1" x14ac:dyDescent="0.2">
      <c r="A142" s="220"/>
      <c r="B142" s="221"/>
      <c r="C142" s="252" t="s">
        <v>257</v>
      </c>
      <c r="D142" s="243"/>
      <c r="E142" s="243"/>
      <c r="F142" s="243"/>
      <c r="G142" s="243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128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45" t="str">
        <f>C142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20"/>
      <c r="B143" s="221"/>
      <c r="C143" s="254" t="s">
        <v>258</v>
      </c>
      <c r="D143" s="223"/>
      <c r="E143" s="224">
        <v>5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133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20"/>
      <c r="B144" s="221"/>
      <c r="C144" s="253"/>
      <c r="D144" s="244"/>
      <c r="E144" s="244"/>
      <c r="F144" s="244"/>
      <c r="G144" s="244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129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36">
        <v>38</v>
      </c>
      <c r="B145" s="237" t="s">
        <v>259</v>
      </c>
      <c r="C145" s="251" t="s">
        <v>260</v>
      </c>
      <c r="D145" s="238" t="s">
        <v>186</v>
      </c>
      <c r="E145" s="239">
        <v>5</v>
      </c>
      <c r="F145" s="240"/>
      <c r="G145" s="241">
        <f>ROUND(E145*F145,2)</f>
        <v>0</v>
      </c>
      <c r="H145" s="240"/>
      <c r="I145" s="241">
        <f>ROUND(E145*H145,2)</f>
        <v>0</v>
      </c>
      <c r="J145" s="240"/>
      <c r="K145" s="241">
        <f>ROUND(E145*J145,2)</f>
        <v>0</v>
      </c>
      <c r="L145" s="241">
        <v>21</v>
      </c>
      <c r="M145" s="241">
        <f>G145*(1+L145/100)</f>
        <v>0</v>
      </c>
      <c r="N145" s="241">
        <v>0.43093999999999999</v>
      </c>
      <c r="O145" s="241">
        <f>ROUND(E145*N145,2)</f>
        <v>2.15</v>
      </c>
      <c r="P145" s="241">
        <v>0</v>
      </c>
      <c r="Q145" s="241">
        <f>ROUND(E145*P145,2)</f>
        <v>0</v>
      </c>
      <c r="R145" s="241" t="s">
        <v>123</v>
      </c>
      <c r="S145" s="241" t="s">
        <v>124</v>
      </c>
      <c r="T145" s="242" t="s">
        <v>124</v>
      </c>
      <c r="U145" s="222">
        <v>3.8170000000000002</v>
      </c>
      <c r="V145" s="222">
        <f>ROUND(E145*U145,2)</f>
        <v>19.09</v>
      </c>
      <c r="W145" s="222"/>
      <c r="X145" s="222" t="s">
        <v>125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230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33.75" outlineLevel="1" x14ac:dyDescent="0.2">
      <c r="A146" s="220"/>
      <c r="B146" s="221"/>
      <c r="C146" s="252" t="s">
        <v>257</v>
      </c>
      <c r="D146" s="243"/>
      <c r="E146" s="243"/>
      <c r="F146" s="243"/>
      <c r="G146" s="243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128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45" t="str">
        <f>C146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20"/>
      <c r="B147" s="221"/>
      <c r="C147" s="255" t="s">
        <v>261</v>
      </c>
      <c r="D147" s="246"/>
      <c r="E147" s="246"/>
      <c r="F147" s="246"/>
      <c r="G147" s="246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160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45" t="str">
        <f>C147</f>
        <v>bude účtována položka podle skutečné výšky nové komunikace a výšky poklopu a nutnosti zvýšení nebo snížení</v>
      </c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0"/>
      <c r="B148" s="221"/>
      <c r="C148" s="253"/>
      <c r="D148" s="244"/>
      <c r="E148" s="244"/>
      <c r="F148" s="244"/>
      <c r="G148" s="244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129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36">
        <v>39</v>
      </c>
      <c r="B149" s="237" t="s">
        <v>262</v>
      </c>
      <c r="C149" s="251" t="s">
        <v>263</v>
      </c>
      <c r="D149" s="238" t="s">
        <v>186</v>
      </c>
      <c r="E149" s="239">
        <v>6</v>
      </c>
      <c r="F149" s="240"/>
      <c r="G149" s="241">
        <f>ROUND(E149*F149,2)</f>
        <v>0</v>
      </c>
      <c r="H149" s="240"/>
      <c r="I149" s="241">
        <f>ROUND(E149*H149,2)</f>
        <v>0</v>
      </c>
      <c r="J149" s="240"/>
      <c r="K149" s="241">
        <f>ROUND(E149*J149,2)</f>
        <v>0</v>
      </c>
      <c r="L149" s="241">
        <v>21</v>
      </c>
      <c r="M149" s="241">
        <f>G149*(1+L149/100)</f>
        <v>0</v>
      </c>
      <c r="N149" s="241">
        <v>0.32973999999999998</v>
      </c>
      <c r="O149" s="241">
        <f>ROUND(E149*N149,2)</f>
        <v>1.98</v>
      </c>
      <c r="P149" s="241">
        <v>0</v>
      </c>
      <c r="Q149" s="241">
        <f>ROUND(E149*P149,2)</f>
        <v>0</v>
      </c>
      <c r="R149" s="241" t="s">
        <v>123</v>
      </c>
      <c r="S149" s="241" t="s">
        <v>124</v>
      </c>
      <c r="T149" s="242" t="s">
        <v>124</v>
      </c>
      <c r="U149" s="222">
        <v>2.6579999999999999</v>
      </c>
      <c r="V149" s="222">
        <f>ROUND(E149*U149,2)</f>
        <v>15.95</v>
      </c>
      <c r="W149" s="222"/>
      <c r="X149" s="222" t="s">
        <v>125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230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33.75" outlineLevel="1" x14ac:dyDescent="0.2">
      <c r="A150" s="220"/>
      <c r="B150" s="221"/>
      <c r="C150" s="252" t="s">
        <v>257</v>
      </c>
      <c r="D150" s="243"/>
      <c r="E150" s="243"/>
      <c r="F150" s="243"/>
      <c r="G150" s="243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128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45" t="str">
        <f>C150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0"/>
      <c r="B151" s="221"/>
      <c r="C151" s="255" t="s">
        <v>261</v>
      </c>
      <c r="D151" s="246"/>
      <c r="E151" s="246"/>
      <c r="F151" s="246"/>
      <c r="G151" s="246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160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45" t="str">
        <f>C151</f>
        <v>bude účtována položka podle skutečné výšky nové komunikace a výšky poklopu a nutnosti zvýšení nebo snížení</v>
      </c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20"/>
      <c r="B152" s="221"/>
      <c r="C152" s="253"/>
      <c r="D152" s="244"/>
      <c r="E152" s="244"/>
      <c r="F152" s="244"/>
      <c r="G152" s="244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129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6">
        <v>40</v>
      </c>
      <c r="B153" s="237" t="s">
        <v>264</v>
      </c>
      <c r="C153" s="251" t="s">
        <v>265</v>
      </c>
      <c r="D153" s="238" t="s">
        <v>186</v>
      </c>
      <c r="E153" s="239">
        <v>15</v>
      </c>
      <c r="F153" s="240"/>
      <c r="G153" s="241">
        <f>ROUND(E153*F153,2)</f>
        <v>0</v>
      </c>
      <c r="H153" s="240"/>
      <c r="I153" s="241">
        <f>ROUND(E153*H153,2)</f>
        <v>0</v>
      </c>
      <c r="J153" s="240"/>
      <c r="K153" s="241">
        <f>ROUND(E153*J153,2)</f>
        <v>0</v>
      </c>
      <c r="L153" s="241">
        <v>21</v>
      </c>
      <c r="M153" s="241">
        <f>G153*(1+L153/100)</f>
        <v>0</v>
      </c>
      <c r="N153" s="241">
        <v>0.31590000000000001</v>
      </c>
      <c r="O153" s="241">
        <f>ROUND(E153*N153,2)</f>
        <v>4.74</v>
      </c>
      <c r="P153" s="241">
        <v>0</v>
      </c>
      <c r="Q153" s="241">
        <f>ROUND(E153*P153,2)</f>
        <v>0</v>
      </c>
      <c r="R153" s="241" t="s">
        <v>123</v>
      </c>
      <c r="S153" s="241" t="s">
        <v>124</v>
      </c>
      <c r="T153" s="242" t="s">
        <v>124</v>
      </c>
      <c r="U153" s="222">
        <v>1.5509999999999999</v>
      </c>
      <c r="V153" s="222">
        <f>ROUND(E153*U153,2)</f>
        <v>23.27</v>
      </c>
      <c r="W153" s="222"/>
      <c r="X153" s="222" t="s">
        <v>125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230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33.75" outlineLevel="1" x14ac:dyDescent="0.2">
      <c r="A154" s="220"/>
      <c r="B154" s="221"/>
      <c r="C154" s="252" t="s">
        <v>257</v>
      </c>
      <c r="D154" s="243"/>
      <c r="E154" s="243"/>
      <c r="F154" s="243"/>
      <c r="G154" s="243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128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45" t="str">
        <f>C154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20"/>
      <c r="B155" s="221"/>
      <c r="C155" s="255" t="s">
        <v>261</v>
      </c>
      <c r="D155" s="246"/>
      <c r="E155" s="246"/>
      <c r="F155" s="246"/>
      <c r="G155" s="246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160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45" t="str">
        <f>C155</f>
        <v>bude účtována položka podle skutečné výšky nové komunikace a výšky poklopu a nutnosti zvýšení nebo snížení</v>
      </c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20"/>
      <c r="B156" s="221"/>
      <c r="C156" s="253"/>
      <c r="D156" s="244"/>
      <c r="E156" s="244"/>
      <c r="F156" s="244"/>
      <c r="G156" s="244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129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36">
        <v>41</v>
      </c>
      <c r="B157" s="237" t="s">
        <v>266</v>
      </c>
      <c r="C157" s="251" t="s">
        <v>267</v>
      </c>
      <c r="D157" s="238" t="s">
        <v>186</v>
      </c>
      <c r="E157" s="239">
        <v>45</v>
      </c>
      <c r="F157" s="240"/>
      <c r="G157" s="241">
        <f>ROUND(E157*F157,2)</f>
        <v>0</v>
      </c>
      <c r="H157" s="240"/>
      <c r="I157" s="241">
        <f>ROUND(E157*H157,2)</f>
        <v>0</v>
      </c>
      <c r="J157" s="240"/>
      <c r="K157" s="241">
        <f>ROUND(E157*J157,2)</f>
        <v>0</v>
      </c>
      <c r="L157" s="241">
        <v>21</v>
      </c>
      <c r="M157" s="241">
        <f>G157*(1+L157/100)</f>
        <v>0</v>
      </c>
      <c r="N157" s="241">
        <v>0.26469999999999999</v>
      </c>
      <c r="O157" s="241">
        <f>ROUND(E157*N157,2)</f>
        <v>11.91</v>
      </c>
      <c r="P157" s="241">
        <v>0</v>
      </c>
      <c r="Q157" s="241">
        <f>ROUND(E157*P157,2)</f>
        <v>0</v>
      </c>
      <c r="R157" s="241" t="s">
        <v>123</v>
      </c>
      <c r="S157" s="241" t="s">
        <v>124</v>
      </c>
      <c r="T157" s="242" t="s">
        <v>124</v>
      </c>
      <c r="U157" s="222">
        <v>1.5509999999999999</v>
      </c>
      <c r="V157" s="222">
        <f>ROUND(E157*U157,2)</f>
        <v>69.8</v>
      </c>
      <c r="W157" s="222"/>
      <c r="X157" s="222" t="s">
        <v>125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230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33.75" outlineLevel="1" x14ac:dyDescent="0.2">
      <c r="A158" s="220"/>
      <c r="B158" s="221"/>
      <c r="C158" s="252" t="s">
        <v>257</v>
      </c>
      <c r="D158" s="243"/>
      <c r="E158" s="243"/>
      <c r="F158" s="243"/>
      <c r="G158" s="243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128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45" t="str">
        <f>C158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0"/>
      <c r="B159" s="221"/>
      <c r="C159" s="255" t="s">
        <v>261</v>
      </c>
      <c r="D159" s="246"/>
      <c r="E159" s="246"/>
      <c r="F159" s="246"/>
      <c r="G159" s="246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160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45" t="str">
        <f>C159</f>
        <v>bude účtována položka podle skutečné výšky nové komunikace a výšky poklopu a nutnosti zvýšení nebo snížení</v>
      </c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20"/>
      <c r="B160" s="221"/>
      <c r="C160" s="253"/>
      <c r="D160" s="244"/>
      <c r="E160" s="244"/>
      <c r="F160" s="244"/>
      <c r="G160" s="244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129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36">
        <v>42</v>
      </c>
      <c r="B161" s="237" t="s">
        <v>268</v>
      </c>
      <c r="C161" s="251" t="s">
        <v>269</v>
      </c>
      <c r="D161" s="238" t="s">
        <v>186</v>
      </c>
      <c r="E161" s="239">
        <v>5</v>
      </c>
      <c r="F161" s="240"/>
      <c r="G161" s="241">
        <f>ROUND(E161*F161,2)</f>
        <v>0</v>
      </c>
      <c r="H161" s="240"/>
      <c r="I161" s="241">
        <f>ROUND(E161*H161,2)</f>
        <v>0</v>
      </c>
      <c r="J161" s="240"/>
      <c r="K161" s="241">
        <f>ROUND(E161*J161,2)</f>
        <v>0</v>
      </c>
      <c r="L161" s="241">
        <v>21</v>
      </c>
      <c r="M161" s="241">
        <f>G161*(1+L161/100)</f>
        <v>0</v>
      </c>
      <c r="N161" s="241">
        <v>4.6800000000000001E-3</v>
      </c>
      <c r="O161" s="241">
        <f>ROUND(E161*N161,2)</f>
        <v>0.02</v>
      </c>
      <c r="P161" s="241">
        <v>0</v>
      </c>
      <c r="Q161" s="241">
        <f>ROUND(E161*P161,2)</f>
        <v>0</v>
      </c>
      <c r="R161" s="241"/>
      <c r="S161" s="241" t="s">
        <v>124</v>
      </c>
      <c r="T161" s="242" t="s">
        <v>124</v>
      </c>
      <c r="U161" s="222">
        <v>0.92</v>
      </c>
      <c r="V161" s="222">
        <f>ROUND(E161*U161,2)</f>
        <v>4.5999999999999996</v>
      </c>
      <c r="W161" s="222"/>
      <c r="X161" s="222" t="s">
        <v>125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230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20"/>
      <c r="B162" s="221"/>
      <c r="C162" s="257"/>
      <c r="D162" s="248"/>
      <c r="E162" s="248"/>
      <c r="F162" s="248"/>
      <c r="G162" s="248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129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36">
        <v>43</v>
      </c>
      <c r="B163" s="237" t="s">
        <v>270</v>
      </c>
      <c r="C163" s="251" t="s">
        <v>271</v>
      </c>
      <c r="D163" s="238" t="s">
        <v>177</v>
      </c>
      <c r="E163" s="239">
        <v>22.42014</v>
      </c>
      <c r="F163" s="240"/>
      <c r="G163" s="241">
        <f>ROUND(E163*F163,2)</f>
        <v>0</v>
      </c>
      <c r="H163" s="240"/>
      <c r="I163" s="241">
        <f>ROUND(E163*H163,2)</f>
        <v>0</v>
      </c>
      <c r="J163" s="240"/>
      <c r="K163" s="241">
        <f>ROUND(E163*J163,2)</f>
        <v>0</v>
      </c>
      <c r="L163" s="241">
        <v>21</v>
      </c>
      <c r="M163" s="241">
        <f>G163*(1+L163/100)</f>
        <v>0</v>
      </c>
      <c r="N163" s="241">
        <v>0</v>
      </c>
      <c r="O163" s="241">
        <f>ROUND(E163*N163,2)</f>
        <v>0</v>
      </c>
      <c r="P163" s="241">
        <v>0</v>
      </c>
      <c r="Q163" s="241">
        <f>ROUND(E163*P163,2)</f>
        <v>0</v>
      </c>
      <c r="R163" s="241" t="s">
        <v>187</v>
      </c>
      <c r="S163" s="241" t="s">
        <v>124</v>
      </c>
      <c r="T163" s="242" t="s">
        <v>124</v>
      </c>
      <c r="U163" s="222">
        <v>0.64900000000000002</v>
      </c>
      <c r="V163" s="222">
        <f>ROUND(E163*U163,2)</f>
        <v>14.55</v>
      </c>
      <c r="W163" s="222"/>
      <c r="X163" s="222" t="s">
        <v>209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210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0"/>
      <c r="B164" s="221"/>
      <c r="C164" s="252" t="s">
        <v>272</v>
      </c>
      <c r="D164" s="243"/>
      <c r="E164" s="243"/>
      <c r="F164" s="243"/>
      <c r="G164" s="243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128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20"/>
      <c r="B165" s="221"/>
      <c r="C165" s="255" t="s">
        <v>273</v>
      </c>
      <c r="D165" s="246"/>
      <c r="E165" s="246"/>
      <c r="F165" s="246"/>
      <c r="G165" s="246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160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20"/>
      <c r="B166" s="221"/>
      <c r="C166" s="253"/>
      <c r="D166" s="244"/>
      <c r="E166" s="244"/>
      <c r="F166" s="244"/>
      <c r="G166" s="244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129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2.5" outlineLevel="1" x14ac:dyDescent="0.2">
      <c r="A167" s="236">
        <v>44</v>
      </c>
      <c r="B167" s="237" t="s">
        <v>274</v>
      </c>
      <c r="C167" s="251" t="s">
        <v>275</v>
      </c>
      <c r="D167" s="238" t="s">
        <v>177</v>
      </c>
      <c r="E167" s="239">
        <v>22.42014</v>
      </c>
      <c r="F167" s="240"/>
      <c r="G167" s="241">
        <f>ROUND(E167*F167,2)</f>
        <v>0</v>
      </c>
      <c r="H167" s="240"/>
      <c r="I167" s="241">
        <f>ROUND(E167*H167,2)</f>
        <v>0</v>
      </c>
      <c r="J167" s="240"/>
      <c r="K167" s="241">
        <f>ROUND(E167*J167,2)</f>
        <v>0</v>
      </c>
      <c r="L167" s="241">
        <v>21</v>
      </c>
      <c r="M167" s="241">
        <f>G167*(1+L167/100)</f>
        <v>0</v>
      </c>
      <c r="N167" s="241">
        <v>0</v>
      </c>
      <c r="O167" s="241">
        <f>ROUND(E167*N167,2)</f>
        <v>0</v>
      </c>
      <c r="P167" s="241">
        <v>0</v>
      </c>
      <c r="Q167" s="241">
        <f>ROUND(E167*P167,2)</f>
        <v>0</v>
      </c>
      <c r="R167" s="241" t="s">
        <v>187</v>
      </c>
      <c r="S167" s="241" t="s">
        <v>124</v>
      </c>
      <c r="T167" s="242" t="s">
        <v>124</v>
      </c>
      <c r="U167" s="222">
        <v>0</v>
      </c>
      <c r="V167" s="222">
        <f>ROUND(E167*U167,2)</f>
        <v>0</v>
      </c>
      <c r="W167" s="222"/>
      <c r="X167" s="222" t="s">
        <v>209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210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0"/>
      <c r="B168" s="221"/>
      <c r="C168" s="252" t="s">
        <v>272</v>
      </c>
      <c r="D168" s="243"/>
      <c r="E168" s="243"/>
      <c r="F168" s="243"/>
      <c r="G168" s="243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128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20"/>
      <c r="B169" s="221"/>
      <c r="C169" s="253"/>
      <c r="D169" s="244"/>
      <c r="E169" s="244"/>
      <c r="F169" s="244"/>
      <c r="G169" s="244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129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x14ac:dyDescent="0.2">
      <c r="A170" s="230" t="s">
        <v>118</v>
      </c>
      <c r="B170" s="231" t="s">
        <v>83</v>
      </c>
      <c r="C170" s="250" t="s">
        <v>84</v>
      </c>
      <c r="D170" s="232"/>
      <c r="E170" s="233"/>
      <c r="F170" s="234"/>
      <c r="G170" s="234">
        <f>SUMIF(AG171:AG246,"&lt;&gt;NOR",G171:G246)</f>
        <v>0</v>
      </c>
      <c r="H170" s="234"/>
      <c r="I170" s="234">
        <f>SUM(I171:I246)</f>
        <v>0</v>
      </c>
      <c r="J170" s="234"/>
      <c r="K170" s="234">
        <f>SUM(K171:K246)</f>
        <v>0</v>
      </c>
      <c r="L170" s="234"/>
      <c r="M170" s="234">
        <f>SUM(M171:M246)</f>
        <v>0</v>
      </c>
      <c r="N170" s="234"/>
      <c r="O170" s="234">
        <f>SUM(O171:O246)</f>
        <v>144.43999999999997</v>
      </c>
      <c r="P170" s="234"/>
      <c r="Q170" s="234">
        <f>SUM(Q171:Q246)</f>
        <v>1.56</v>
      </c>
      <c r="R170" s="234"/>
      <c r="S170" s="234"/>
      <c r="T170" s="235"/>
      <c r="U170" s="229"/>
      <c r="V170" s="229">
        <f>SUM(V171:V246)</f>
        <v>197.65000000000003</v>
      </c>
      <c r="W170" s="229"/>
      <c r="X170" s="229"/>
      <c r="AG170" t="s">
        <v>119</v>
      </c>
    </row>
    <row r="171" spans="1:60" ht="22.5" outlineLevel="1" x14ac:dyDescent="0.2">
      <c r="A171" s="236">
        <v>45</v>
      </c>
      <c r="B171" s="237" t="s">
        <v>276</v>
      </c>
      <c r="C171" s="251" t="s">
        <v>277</v>
      </c>
      <c r="D171" s="238" t="s">
        <v>278</v>
      </c>
      <c r="E171" s="239">
        <v>12</v>
      </c>
      <c r="F171" s="240"/>
      <c r="G171" s="241">
        <f>ROUND(E171*F171,2)</f>
        <v>0</v>
      </c>
      <c r="H171" s="240"/>
      <c r="I171" s="241">
        <f>ROUND(E171*H171,2)</f>
        <v>0</v>
      </c>
      <c r="J171" s="240"/>
      <c r="K171" s="241">
        <f>ROUND(E171*J171,2)</f>
        <v>0</v>
      </c>
      <c r="L171" s="241">
        <v>21</v>
      </c>
      <c r="M171" s="241">
        <f>G171*(1+L171/100)</f>
        <v>0</v>
      </c>
      <c r="N171" s="241">
        <v>0</v>
      </c>
      <c r="O171" s="241">
        <f>ROUND(E171*N171,2)</f>
        <v>0</v>
      </c>
      <c r="P171" s="241">
        <v>8.5000000000000006E-3</v>
      </c>
      <c r="Q171" s="241">
        <f>ROUND(E171*P171,2)</f>
        <v>0.1</v>
      </c>
      <c r="R171" s="241"/>
      <c r="S171" s="241" t="s">
        <v>141</v>
      </c>
      <c r="T171" s="242" t="s">
        <v>142</v>
      </c>
      <c r="U171" s="222">
        <v>0.4</v>
      </c>
      <c r="V171" s="222">
        <f>ROUND(E171*U171,2)</f>
        <v>4.8</v>
      </c>
      <c r="W171" s="222"/>
      <c r="X171" s="222" t="s">
        <v>125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126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20"/>
      <c r="B172" s="221"/>
      <c r="C172" s="254" t="s">
        <v>279</v>
      </c>
      <c r="D172" s="223"/>
      <c r="E172" s="224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133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20"/>
      <c r="B173" s="221"/>
      <c r="C173" s="254" t="s">
        <v>280</v>
      </c>
      <c r="D173" s="223"/>
      <c r="E173" s="224">
        <v>10</v>
      </c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133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20"/>
      <c r="B174" s="221"/>
      <c r="C174" s="254" t="s">
        <v>281</v>
      </c>
      <c r="D174" s="223"/>
      <c r="E174" s="224">
        <v>2</v>
      </c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133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20"/>
      <c r="B175" s="221"/>
      <c r="C175" s="253"/>
      <c r="D175" s="244"/>
      <c r="E175" s="244"/>
      <c r="F175" s="244"/>
      <c r="G175" s="244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129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36">
        <v>46</v>
      </c>
      <c r="B176" s="237" t="s">
        <v>282</v>
      </c>
      <c r="C176" s="251" t="s">
        <v>283</v>
      </c>
      <c r="D176" s="238" t="s">
        <v>278</v>
      </c>
      <c r="E176" s="239">
        <v>10</v>
      </c>
      <c r="F176" s="240"/>
      <c r="G176" s="241">
        <f>ROUND(E176*F176,2)</f>
        <v>0</v>
      </c>
      <c r="H176" s="240"/>
      <c r="I176" s="241">
        <f>ROUND(E176*H176,2)</f>
        <v>0</v>
      </c>
      <c r="J176" s="240"/>
      <c r="K176" s="241">
        <f>ROUND(E176*J176,2)</f>
        <v>0</v>
      </c>
      <c r="L176" s="241">
        <v>21</v>
      </c>
      <c r="M176" s="241">
        <f>G176*(1+L176/100)</f>
        <v>0</v>
      </c>
      <c r="N176" s="241">
        <v>6.7499999999999999E-3</v>
      </c>
      <c r="O176" s="241">
        <f>ROUND(E176*N176,2)</f>
        <v>7.0000000000000007E-2</v>
      </c>
      <c r="P176" s="241">
        <v>0</v>
      </c>
      <c r="Q176" s="241">
        <f>ROUND(E176*P176,2)</f>
        <v>0</v>
      </c>
      <c r="R176" s="241" t="s">
        <v>123</v>
      </c>
      <c r="S176" s="241" t="s">
        <v>124</v>
      </c>
      <c r="T176" s="242" t="s">
        <v>124</v>
      </c>
      <c r="U176" s="222">
        <v>0.86799999999999999</v>
      </c>
      <c r="V176" s="222">
        <f>ROUND(E176*U176,2)</f>
        <v>8.68</v>
      </c>
      <c r="W176" s="222"/>
      <c r="X176" s="222" t="s">
        <v>125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126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20"/>
      <c r="B177" s="221"/>
      <c r="C177" s="254" t="s">
        <v>284</v>
      </c>
      <c r="D177" s="223"/>
      <c r="E177" s="224">
        <v>10</v>
      </c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133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20"/>
      <c r="B178" s="221"/>
      <c r="C178" s="253"/>
      <c r="D178" s="244"/>
      <c r="E178" s="244"/>
      <c r="F178" s="244"/>
      <c r="G178" s="244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129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36">
        <v>47</v>
      </c>
      <c r="B179" s="237" t="s">
        <v>285</v>
      </c>
      <c r="C179" s="251" t="s">
        <v>286</v>
      </c>
      <c r="D179" s="238" t="s">
        <v>278</v>
      </c>
      <c r="E179" s="239">
        <v>2</v>
      </c>
      <c r="F179" s="240"/>
      <c r="G179" s="241">
        <f>ROUND(E179*F179,2)</f>
        <v>0</v>
      </c>
      <c r="H179" s="240"/>
      <c r="I179" s="241">
        <f>ROUND(E179*H179,2)</f>
        <v>0</v>
      </c>
      <c r="J179" s="240"/>
      <c r="K179" s="241">
        <f>ROUND(E179*J179,2)</f>
        <v>0</v>
      </c>
      <c r="L179" s="241">
        <v>21</v>
      </c>
      <c r="M179" s="241">
        <f>G179*(1+L179/100)</f>
        <v>0</v>
      </c>
      <c r="N179" s="241">
        <v>2.16E-3</v>
      </c>
      <c r="O179" s="241">
        <f>ROUND(E179*N179,2)</f>
        <v>0</v>
      </c>
      <c r="P179" s="241">
        <v>0</v>
      </c>
      <c r="Q179" s="241">
        <f>ROUND(E179*P179,2)</f>
        <v>0</v>
      </c>
      <c r="R179" s="241" t="s">
        <v>123</v>
      </c>
      <c r="S179" s="241" t="s">
        <v>124</v>
      </c>
      <c r="T179" s="242" t="s">
        <v>124</v>
      </c>
      <c r="U179" s="222">
        <v>0.434</v>
      </c>
      <c r="V179" s="222">
        <f>ROUND(E179*U179,2)</f>
        <v>0.87</v>
      </c>
      <c r="W179" s="222"/>
      <c r="X179" s="222" t="s">
        <v>125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126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20"/>
      <c r="B180" s="221"/>
      <c r="C180" s="257"/>
      <c r="D180" s="248"/>
      <c r="E180" s="248"/>
      <c r="F180" s="248"/>
      <c r="G180" s="248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129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36">
        <v>48</v>
      </c>
      <c r="B181" s="237" t="s">
        <v>287</v>
      </c>
      <c r="C181" s="251" t="s">
        <v>288</v>
      </c>
      <c r="D181" s="238" t="s">
        <v>147</v>
      </c>
      <c r="E181" s="239">
        <v>5</v>
      </c>
      <c r="F181" s="240"/>
      <c r="G181" s="241">
        <f>ROUND(E181*F181,2)</f>
        <v>0</v>
      </c>
      <c r="H181" s="240"/>
      <c r="I181" s="241">
        <f>ROUND(E181*H181,2)</f>
        <v>0</v>
      </c>
      <c r="J181" s="240"/>
      <c r="K181" s="241">
        <f>ROUND(E181*J181,2)</f>
        <v>0</v>
      </c>
      <c r="L181" s="241">
        <v>21</v>
      </c>
      <c r="M181" s="241">
        <f>G181*(1+L181/100)</f>
        <v>0</v>
      </c>
      <c r="N181" s="241">
        <v>3.0599999999999998E-3</v>
      </c>
      <c r="O181" s="241">
        <f>ROUND(E181*N181,2)</f>
        <v>0.02</v>
      </c>
      <c r="P181" s="241">
        <v>0</v>
      </c>
      <c r="Q181" s="241">
        <f>ROUND(E181*P181,2)</f>
        <v>0</v>
      </c>
      <c r="R181" s="241" t="s">
        <v>123</v>
      </c>
      <c r="S181" s="241" t="s">
        <v>124</v>
      </c>
      <c r="T181" s="242" t="s">
        <v>124</v>
      </c>
      <c r="U181" s="222">
        <v>0.09</v>
      </c>
      <c r="V181" s="222">
        <f>ROUND(E181*U181,2)</f>
        <v>0.45</v>
      </c>
      <c r="W181" s="222"/>
      <c r="X181" s="222" t="s">
        <v>125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126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20"/>
      <c r="B182" s="221"/>
      <c r="C182" s="257"/>
      <c r="D182" s="248"/>
      <c r="E182" s="248"/>
      <c r="F182" s="248"/>
      <c r="G182" s="248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129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36">
        <v>49</v>
      </c>
      <c r="B183" s="237" t="s">
        <v>289</v>
      </c>
      <c r="C183" s="251" t="s">
        <v>290</v>
      </c>
      <c r="D183" s="238" t="s">
        <v>186</v>
      </c>
      <c r="E183" s="239">
        <v>10</v>
      </c>
      <c r="F183" s="240"/>
      <c r="G183" s="241">
        <f>ROUND(E183*F183,2)</f>
        <v>0</v>
      </c>
      <c r="H183" s="240"/>
      <c r="I183" s="241">
        <f>ROUND(E183*H183,2)</f>
        <v>0</v>
      </c>
      <c r="J183" s="240"/>
      <c r="K183" s="241">
        <f>ROUND(E183*J183,2)</f>
        <v>0</v>
      </c>
      <c r="L183" s="241">
        <v>21</v>
      </c>
      <c r="M183" s="241">
        <f>G183*(1+L183/100)</f>
        <v>0</v>
      </c>
      <c r="N183" s="241">
        <v>6.6000000000000003E-2</v>
      </c>
      <c r="O183" s="241">
        <f>ROUND(E183*N183,2)</f>
        <v>0.66</v>
      </c>
      <c r="P183" s="241">
        <v>0</v>
      </c>
      <c r="Q183" s="241">
        <f>ROUND(E183*P183,2)</f>
        <v>0</v>
      </c>
      <c r="R183" s="241" t="s">
        <v>123</v>
      </c>
      <c r="S183" s="241" t="s">
        <v>124</v>
      </c>
      <c r="T183" s="242" t="s">
        <v>124</v>
      </c>
      <c r="U183" s="222">
        <v>0.17</v>
      </c>
      <c r="V183" s="222">
        <f>ROUND(E183*U183,2)</f>
        <v>1.7</v>
      </c>
      <c r="W183" s="222"/>
      <c r="X183" s="222" t="s">
        <v>125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126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20"/>
      <c r="B184" s="221"/>
      <c r="C184" s="257"/>
      <c r="D184" s="248"/>
      <c r="E184" s="248"/>
      <c r="F184" s="248"/>
      <c r="G184" s="248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129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36">
        <v>50</v>
      </c>
      <c r="B185" s="237" t="s">
        <v>291</v>
      </c>
      <c r="C185" s="251" t="s">
        <v>292</v>
      </c>
      <c r="D185" s="238" t="s">
        <v>186</v>
      </c>
      <c r="E185" s="239">
        <v>4</v>
      </c>
      <c r="F185" s="240"/>
      <c r="G185" s="241">
        <f>ROUND(E185*F185,2)</f>
        <v>0</v>
      </c>
      <c r="H185" s="240"/>
      <c r="I185" s="241">
        <f>ROUND(E185*H185,2)</f>
        <v>0</v>
      </c>
      <c r="J185" s="240"/>
      <c r="K185" s="241">
        <f>ROUND(E185*J185,2)</f>
        <v>0</v>
      </c>
      <c r="L185" s="241">
        <v>21</v>
      </c>
      <c r="M185" s="241">
        <f>G185*(1+L185/100)</f>
        <v>0</v>
      </c>
      <c r="N185" s="241">
        <v>0.127</v>
      </c>
      <c r="O185" s="241">
        <f>ROUND(E185*N185,2)</f>
        <v>0.51</v>
      </c>
      <c r="P185" s="241">
        <v>0</v>
      </c>
      <c r="Q185" s="241">
        <f>ROUND(E185*P185,2)</f>
        <v>0</v>
      </c>
      <c r="R185" s="241" t="s">
        <v>123</v>
      </c>
      <c r="S185" s="241" t="s">
        <v>124</v>
      </c>
      <c r="T185" s="242" t="s">
        <v>124</v>
      </c>
      <c r="U185" s="222">
        <v>0.19</v>
      </c>
      <c r="V185" s="222">
        <f>ROUND(E185*U185,2)</f>
        <v>0.76</v>
      </c>
      <c r="W185" s="222"/>
      <c r="X185" s="222" t="s">
        <v>125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126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20"/>
      <c r="B186" s="221"/>
      <c r="C186" s="257"/>
      <c r="D186" s="248"/>
      <c r="E186" s="248"/>
      <c r="F186" s="248"/>
      <c r="G186" s="248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129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36">
        <v>51</v>
      </c>
      <c r="B187" s="237" t="s">
        <v>293</v>
      </c>
      <c r="C187" s="251" t="s">
        <v>294</v>
      </c>
      <c r="D187" s="238" t="s">
        <v>186</v>
      </c>
      <c r="E187" s="239">
        <v>4</v>
      </c>
      <c r="F187" s="240"/>
      <c r="G187" s="241">
        <f>ROUND(E187*F187,2)</f>
        <v>0</v>
      </c>
      <c r="H187" s="240"/>
      <c r="I187" s="241">
        <f>ROUND(E187*H187,2)</f>
        <v>0</v>
      </c>
      <c r="J187" s="240"/>
      <c r="K187" s="241">
        <f>ROUND(E187*J187,2)</f>
        <v>0</v>
      </c>
      <c r="L187" s="241">
        <v>21</v>
      </c>
      <c r="M187" s="241">
        <f>G187*(1+L187/100)</f>
        <v>0</v>
      </c>
      <c r="N187" s="241">
        <v>6.7000000000000004E-2</v>
      </c>
      <c r="O187" s="241">
        <f>ROUND(E187*N187,2)</f>
        <v>0.27</v>
      </c>
      <c r="P187" s="241">
        <v>0</v>
      </c>
      <c r="Q187" s="241">
        <f>ROUND(E187*P187,2)</f>
        <v>0</v>
      </c>
      <c r="R187" s="241" t="s">
        <v>123</v>
      </c>
      <c r="S187" s="241" t="s">
        <v>124</v>
      </c>
      <c r="T187" s="242" t="s">
        <v>124</v>
      </c>
      <c r="U187" s="222">
        <v>0.15</v>
      </c>
      <c r="V187" s="222">
        <f>ROUND(E187*U187,2)</f>
        <v>0.6</v>
      </c>
      <c r="W187" s="222"/>
      <c r="X187" s="222" t="s">
        <v>125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126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20"/>
      <c r="B188" s="221"/>
      <c r="C188" s="257"/>
      <c r="D188" s="248"/>
      <c r="E188" s="248"/>
      <c r="F188" s="248"/>
      <c r="G188" s="248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129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36">
        <v>52</v>
      </c>
      <c r="B189" s="237" t="s">
        <v>295</v>
      </c>
      <c r="C189" s="251" t="s">
        <v>296</v>
      </c>
      <c r="D189" s="238" t="s">
        <v>297</v>
      </c>
      <c r="E189" s="239">
        <v>4</v>
      </c>
      <c r="F189" s="240"/>
      <c r="G189" s="241">
        <f>ROUND(E189*F189,2)</f>
        <v>0</v>
      </c>
      <c r="H189" s="240"/>
      <c r="I189" s="241">
        <f>ROUND(E189*H189,2)</f>
        <v>0</v>
      </c>
      <c r="J189" s="240"/>
      <c r="K189" s="241">
        <f>ROUND(E189*J189,2)</f>
        <v>0</v>
      </c>
      <c r="L189" s="241">
        <v>21</v>
      </c>
      <c r="M189" s="241">
        <f>G189*(1+L189/100)</f>
        <v>0</v>
      </c>
      <c r="N189" s="241">
        <v>4.4999999999999997E-3</v>
      </c>
      <c r="O189" s="241">
        <f>ROUND(E189*N189,2)</f>
        <v>0.02</v>
      </c>
      <c r="P189" s="241">
        <v>0</v>
      </c>
      <c r="Q189" s="241">
        <f>ROUND(E189*P189,2)</f>
        <v>0</v>
      </c>
      <c r="R189" s="241" t="s">
        <v>123</v>
      </c>
      <c r="S189" s="241" t="s">
        <v>124</v>
      </c>
      <c r="T189" s="242" t="s">
        <v>124</v>
      </c>
      <c r="U189" s="222">
        <v>0.15</v>
      </c>
      <c r="V189" s="222">
        <f>ROUND(E189*U189,2)</f>
        <v>0.6</v>
      </c>
      <c r="W189" s="222"/>
      <c r="X189" s="222" t="s">
        <v>125</v>
      </c>
      <c r="Y189" s="212"/>
      <c r="Z189" s="212"/>
      <c r="AA189" s="212"/>
      <c r="AB189" s="212"/>
      <c r="AC189" s="212"/>
      <c r="AD189" s="212"/>
      <c r="AE189" s="212"/>
      <c r="AF189" s="212"/>
      <c r="AG189" s="212" t="s">
        <v>126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20"/>
      <c r="B190" s="221"/>
      <c r="C190" s="257"/>
      <c r="D190" s="248"/>
      <c r="E190" s="248"/>
      <c r="F190" s="248"/>
      <c r="G190" s="248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129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36">
        <v>53</v>
      </c>
      <c r="B191" s="237" t="s">
        <v>298</v>
      </c>
      <c r="C191" s="251" t="s">
        <v>299</v>
      </c>
      <c r="D191" s="238" t="s">
        <v>186</v>
      </c>
      <c r="E191" s="239">
        <v>500</v>
      </c>
      <c r="F191" s="240"/>
      <c r="G191" s="241">
        <f>ROUND(E191*F191,2)</f>
        <v>0</v>
      </c>
      <c r="H191" s="240"/>
      <c r="I191" s="241">
        <f>ROUND(E191*H191,2)</f>
        <v>0</v>
      </c>
      <c r="J191" s="240"/>
      <c r="K191" s="241">
        <f>ROUND(E191*J191,2)</f>
        <v>0</v>
      </c>
      <c r="L191" s="241">
        <v>21</v>
      </c>
      <c r="M191" s="241">
        <f>G191*(1+L191/100)</f>
        <v>0</v>
      </c>
      <c r="N191" s="241">
        <v>0</v>
      </c>
      <c r="O191" s="241">
        <f>ROUND(E191*N191,2)</f>
        <v>0</v>
      </c>
      <c r="P191" s="241">
        <v>0</v>
      </c>
      <c r="Q191" s="241">
        <f>ROUND(E191*P191,2)</f>
        <v>0</v>
      </c>
      <c r="R191" s="241" t="s">
        <v>123</v>
      </c>
      <c r="S191" s="241" t="s">
        <v>124</v>
      </c>
      <c r="T191" s="242" t="s">
        <v>124</v>
      </c>
      <c r="U191" s="222">
        <v>0</v>
      </c>
      <c r="V191" s="222">
        <f>ROUND(E191*U191,2)</f>
        <v>0</v>
      </c>
      <c r="W191" s="222"/>
      <c r="X191" s="222" t="s">
        <v>125</v>
      </c>
      <c r="Y191" s="212"/>
      <c r="Z191" s="212"/>
      <c r="AA191" s="212"/>
      <c r="AB191" s="212"/>
      <c r="AC191" s="212"/>
      <c r="AD191" s="212"/>
      <c r="AE191" s="212"/>
      <c r="AF191" s="212"/>
      <c r="AG191" s="212" t="s">
        <v>126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20"/>
      <c r="B192" s="221"/>
      <c r="C192" s="254" t="s">
        <v>300</v>
      </c>
      <c r="D192" s="223"/>
      <c r="E192" s="224">
        <v>500</v>
      </c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133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20"/>
      <c r="B193" s="221"/>
      <c r="C193" s="253"/>
      <c r="D193" s="244"/>
      <c r="E193" s="244"/>
      <c r="F193" s="244"/>
      <c r="G193" s="244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129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36">
        <v>54</v>
      </c>
      <c r="B194" s="237" t="s">
        <v>301</v>
      </c>
      <c r="C194" s="251" t="s">
        <v>302</v>
      </c>
      <c r="D194" s="238" t="s">
        <v>186</v>
      </c>
      <c r="E194" s="239">
        <v>200</v>
      </c>
      <c r="F194" s="240"/>
      <c r="G194" s="241">
        <f>ROUND(E194*F194,2)</f>
        <v>0</v>
      </c>
      <c r="H194" s="240"/>
      <c r="I194" s="241">
        <f>ROUND(E194*H194,2)</f>
        <v>0</v>
      </c>
      <c r="J194" s="240"/>
      <c r="K194" s="241">
        <f>ROUND(E194*J194,2)</f>
        <v>0</v>
      </c>
      <c r="L194" s="241">
        <v>21</v>
      </c>
      <c r="M194" s="241">
        <f>G194*(1+L194/100)</f>
        <v>0</v>
      </c>
      <c r="N194" s="241">
        <v>0</v>
      </c>
      <c r="O194" s="241">
        <f>ROUND(E194*N194,2)</f>
        <v>0</v>
      </c>
      <c r="P194" s="241">
        <v>0</v>
      </c>
      <c r="Q194" s="241">
        <f>ROUND(E194*P194,2)</f>
        <v>0</v>
      </c>
      <c r="R194" s="241" t="s">
        <v>123</v>
      </c>
      <c r="S194" s="241" t="s">
        <v>124</v>
      </c>
      <c r="T194" s="242" t="s">
        <v>124</v>
      </c>
      <c r="U194" s="222">
        <v>0</v>
      </c>
      <c r="V194" s="222">
        <f>ROUND(E194*U194,2)</f>
        <v>0</v>
      </c>
      <c r="W194" s="222"/>
      <c r="X194" s="222" t="s">
        <v>125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126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20"/>
      <c r="B195" s="221"/>
      <c r="C195" s="254" t="s">
        <v>303</v>
      </c>
      <c r="D195" s="223"/>
      <c r="E195" s="224">
        <v>200</v>
      </c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133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20"/>
      <c r="B196" s="221"/>
      <c r="C196" s="253"/>
      <c r="D196" s="244"/>
      <c r="E196" s="244"/>
      <c r="F196" s="244"/>
      <c r="G196" s="244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129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36">
        <v>55</v>
      </c>
      <c r="B197" s="237" t="s">
        <v>304</v>
      </c>
      <c r="C197" s="251" t="s">
        <v>305</v>
      </c>
      <c r="D197" s="238" t="s">
        <v>186</v>
      </c>
      <c r="E197" s="239">
        <v>200</v>
      </c>
      <c r="F197" s="240"/>
      <c r="G197" s="241">
        <f>ROUND(E197*F197,2)</f>
        <v>0</v>
      </c>
      <c r="H197" s="240"/>
      <c r="I197" s="241">
        <f>ROUND(E197*H197,2)</f>
        <v>0</v>
      </c>
      <c r="J197" s="240"/>
      <c r="K197" s="241">
        <f>ROUND(E197*J197,2)</f>
        <v>0</v>
      </c>
      <c r="L197" s="241">
        <v>21</v>
      </c>
      <c r="M197" s="241">
        <f>G197*(1+L197/100)</f>
        <v>0</v>
      </c>
      <c r="N197" s="241">
        <v>0</v>
      </c>
      <c r="O197" s="241">
        <f>ROUND(E197*N197,2)</f>
        <v>0</v>
      </c>
      <c r="P197" s="241">
        <v>0</v>
      </c>
      <c r="Q197" s="241">
        <f>ROUND(E197*P197,2)</f>
        <v>0</v>
      </c>
      <c r="R197" s="241" t="s">
        <v>123</v>
      </c>
      <c r="S197" s="241" t="s">
        <v>124</v>
      </c>
      <c r="T197" s="242" t="s">
        <v>124</v>
      </c>
      <c r="U197" s="222">
        <v>0</v>
      </c>
      <c r="V197" s="222">
        <f>ROUND(E197*U197,2)</f>
        <v>0</v>
      </c>
      <c r="W197" s="222"/>
      <c r="X197" s="222" t="s">
        <v>125</v>
      </c>
      <c r="Y197" s="212"/>
      <c r="Z197" s="212"/>
      <c r="AA197" s="212"/>
      <c r="AB197" s="212"/>
      <c r="AC197" s="212"/>
      <c r="AD197" s="212"/>
      <c r="AE197" s="212"/>
      <c r="AF197" s="212"/>
      <c r="AG197" s="212" t="s">
        <v>126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20"/>
      <c r="B198" s="221"/>
      <c r="C198" s="254" t="s">
        <v>303</v>
      </c>
      <c r="D198" s="223"/>
      <c r="E198" s="224">
        <v>200</v>
      </c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133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20"/>
      <c r="B199" s="221"/>
      <c r="C199" s="253"/>
      <c r="D199" s="244"/>
      <c r="E199" s="244"/>
      <c r="F199" s="244"/>
      <c r="G199" s="244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129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36">
        <v>56</v>
      </c>
      <c r="B200" s="237" t="s">
        <v>306</v>
      </c>
      <c r="C200" s="251" t="s">
        <v>307</v>
      </c>
      <c r="D200" s="238" t="s">
        <v>297</v>
      </c>
      <c r="E200" s="239">
        <v>200</v>
      </c>
      <c r="F200" s="240"/>
      <c r="G200" s="241">
        <f>ROUND(E200*F200,2)</f>
        <v>0</v>
      </c>
      <c r="H200" s="240"/>
      <c r="I200" s="241">
        <f>ROUND(E200*H200,2)</f>
        <v>0</v>
      </c>
      <c r="J200" s="240"/>
      <c r="K200" s="241">
        <f>ROUND(E200*J200,2)</f>
        <v>0</v>
      </c>
      <c r="L200" s="241">
        <v>21</v>
      </c>
      <c r="M200" s="241">
        <f>G200*(1+L200/100)</f>
        <v>0</v>
      </c>
      <c r="N200" s="241">
        <v>0</v>
      </c>
      <c r="O200" s="241">
        <f>ROUND(E200*N200,2)</f>
        <v>0</v>
      </c>
      <c r="P200" s="241">
        <v>0</v>
      </c>
      <c r="Q200" s="241">
        <f>ROUND(E200*P200,2)</f>
        <v>0</v>
      </c>
      <c r="R200" s="241" t="s">
        <v>123</v>
      </c>
      <c r="S200" s="241" t="s">
        <v>124</v>
      </c>
      <c r="T200" s="242" t="s">
        <v>124</v>
      </c>
      <c r="U200" s="222">
        <v>0</v>
      </c>
      <c r="V200" s="222">
        <f>ROUND(E200*U200,2)</f>
        <v>0</v>
      </c>
      <c r="W200" s="222"/>
      <c r="X200" s="222" t="s">
        <v>125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126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20"/>
      <c r="B201" s="221"/>
      <c r="C201" s="254" t="s">
        <v>303</v>
      </c>
      <c r="D201" s="223"/>
      <c r="E201" s="224">
        <v>200</v>
      </c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133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20"/>
      <c r="B202" s="221"/>
      <c r="C202" s="253"/>
      <c r="D202" s="244"/>
      <c r="E202" s="244"/>
      <c r="F202" s="244"/>
      <c r="G202" s="244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129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36">
        <v>57</v>
      </c>
      <c r="B203" s="237" t="s">
        <v>308</v>
      </c>
      <c r="C203" s="251" t="s">
        <v>309</v>
      </c>
      <c r="D203" s="238" t="s">
        <v>186</v>
      </c>
      <c r="E203" s="239">
        <v>10</v>
      </c>
      <c r="F203" s="240"/>
      <c r="G203" s="241">
        <f>ROUND(E203*F203,2)</f>
        <v>0</v>
      </c>
      <c r="H203" s="240"/>
      <c r="I203" s="241">
        <f>ROUND(E203*H203,2)</f>
        <v>0</v>
      </c>
      <c r="J203" s="240"/>
      <c r="K203" s="241">
        <f>ROUND(E203*J203,2)</f>
        <v>0</v>
      </c>
      <c r="L203" s="241">
        <v>21</v>
      </c>
      <c r="M203" s="241">
        <f>G203*(1+L203/100)</f>
        <v>0</v>
      </c>
      <c r="N203" s="241">
        <v>6.7000000000000004E-2</v>
      </c>
      <c r="O203" s="241">
        <f>ROUND(E203*N203,2)</f>
        <v>0.67</v>
      </c>
      <c r="P203" s="241">
        <v>6.6000000000000003E-2</v>
      </c>
      <c r="Q203" s="241">
        <f>ROUND(E203*P203,2)</f>
        <v>0.66</v>
      </c>
      <c r="R203" s="241" t="s">
        <v>123</v>
      </c>
      <c r="S203" s="241" t="s">
        <v>124</v>
      </c>
      <c r="T203" s="242" t="s">
        <v>124</v>
      </c>
      <c r="U203" s="222">
        <v>0.11</v>
      </c>
      <c r="V203" s="222">
        <f>ROUND(E203*U203,2)</f>
        <v>1.1000000000000001</v>
      </c>
      <c r="W203" s="222"/>
      <c r="X203" s="222" t="s">
        <v>125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126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20"/>
      <c r="B204" s="221"/>
      <c r="C204" s="257"/>
      <c r="D204" s="248"/>
      <c r="E204" s="248"/>
      <c r="F204" s="248"/>
      <c r="G204" s="248"/>
      <c r="H204" s="222"/>
      <c r="I204" s="222"/>
      <c r="J204" s="222"/>
      <c r="K204" s="222"/>
      <c r="L204" s="222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129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36">
        <v>58</v>
      </c>
      <c r="B205" s="237" t="s">
        <v>310</v>
      </c>
      <c r="C205" s="251" t="s">
        <v>311</v>
      </c>
      <c r="D205" s="238" t="s">
        <v>186</v>
      </c>
      <c r="E205" s="239">
        <v>4</v>
      </c>
      <c r="F205" s="240"/>
      <c r="G205" s="241">
        <f>ROUND(E205*F205,2)</f>
        <v>0</v>
      </c>
      <c r="H205" s="240"/>
      <c r="I205" s="241">
        <f>ROUND(E205*H205,2)</f>
        <v>0</v>
      </c>
      <c r="J205" s="240"/>
      <c r="K205" s="241">
        <f>ROUND(E205*J205,2)</f>
        <v>0</v>
      </c>
      <c r="L205" s="241">
        <v>21</v>
      </c>
      <c r="M205" s="241">
        <f>G205*(1+L205/100)</f>
        <v>0</v>
      </c>
      <c r="N205" s="241">
        <v>0.127</v>
      </c>
      <c r="O205" s="241">
        <f>ROUND(E205*N205,2)</f>
        <v>0.51</v>
      </c>
      <c r="P205" s="241">
        <v>0.127</v>
      </c>
      <c r="Q205" s="241">
        <f>ROUND(E205*P205,2)</f>
        <v>0.51</v>
      </c>
      <c r="R205" s="241" t="s">
        <v>123</v>
      </c>
      <c r="S205" s="241" t="s">
        <v>124</v>
      </c>
      <c r="T205" s="242" t="s">
        <v>124</v>
      </c>
      <c r="U205" s="222">
        <v>0.11</v>
      </c>
      <c r="V205" s="222">
        <f>ROUND(E205*U205,2)</f>
        <v>0.44</v>
      </c>
      <c r="W205" s="222"/>
      <c r="X205" s="222" t="s">
        <v>125</v>
      </c>
      <c r="Y205" s="212"/>
      <c r="Z205" s="212"/>
      <c r="AA205" s="212"/>
      <c r="AB205" s="212"/>
      <c r="AC205" s="212"/>
      <c r="AD205" s="212"/>
      <c r="AE205" s="212"/>
      <c r="AF205" s="212"/>
      <c r="AG205" s="212" t="s">
        <v>126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20"/>
      <c r="B206" s="221"/>
      <c r="C206" s="257"/>
      <c r="D206" s="248"/>
      <c r="E206" s="248"/>
      <c r="F206" s="248"/>
      <c r="G206" s="248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129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36">
        <v>59</v>
      </c>
      <c r="B207" s="237" t="s">
        <v>312</v>
      </c>
      <c r="C207" s="251" t="s">
        <v>313</v>
      </c>
      <c r="D207" s="238" t="s">
        <v>186</v>
      </c>
      <c r="E207" s="239">
        <v>4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21</v>
      </c>
      <c r="M207" s="241">
        <f>G207*(1+L207/100)</f>
        <v>0</v>
      </c>
      <c r="N207" s="241">
        <v>6.7000000000000004E-2</v>
      </c>
      <c r="O207" s="241">
        <f>ROUND(E207*N207,2)</f>
        <v>0.27</v>
      </c>
      <c r="P207" s="241">
        <v>6.7000000000000004E-2</v>
      </c>
      <c r="Q207" s="241">
        <f>ROUND(E207*P207,2)</f>
        <v>0.27</v>
      </c>
      <c r="R207" s="241" t="s">
        <v>123</v>
      </c>
      <c r="S207" s="241" t="s">
        <v>124</v>
      </c>
      <c r="T207" s="242" t="s">
        <v>124</v>
      </c>
      <c r="U207" s="222">
        <v>7.0000000000000007E-2</v>
      </c>
      <c r="V207" s="222">
        <f>ROUND(E207*U207,2)</f>
        <v>0.28000000000000003</v>
      </c>
      <c r="W207" s="222"/>
      <c r="X207" s="222" t="s">
        <v>125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126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20"/>
      <c r="B208" s="221"/>
      <c r="C208" s="257"/>
      <c r="D208" s="248"/>
      <c r="E208" s="248"/>
      <c r="F208" s="248"/>
      <c r="G208" s="248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129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36">
        <v>60</v>
      </c>
      <c r="B209" s="237" t="s">
        <v>314</v>
      </c>
      <c r="C209" s="251" t="s">
        <v>315</v>
      </c>
      <c r="D209" s="238" t="s">
        <v>297</v>
      </c>
      <c r="E209" s="239">
        <v>4</v>
      </c>
      <c r="F209" s="240"/>
      <c r="G209" s="241">
        <f>ROUND(E209*F209,2)</f>
        <v>0</v>
      </c>
      <c r="H209" s="240"/>
      <c r="I209" s="241">
        <f>ROUND(E209*H209,2)</f>
        <v>0</v>
      </c>
      <c r="J209" s="240"/>
      <c r="K209" s="241">
        <f>ROUND(E209*J209,2)</f>
        <v>0</v>
      </c>
      <c r="L209" s="241">
        <v>21</v>
      </c>
      <c r="M209" s="241">
        <f>G209*(1+L209/100)</f>
        <v>0</v>
      </c>
      <c r="N209" s="241">
        <v>4.4999999999999997E-3</v>
      </c>
      <c r="O209" s="241">
        <f>ROUND(E209*N209,2)</f>
        <v>0.02</v>
      </c>
      <c r="P209" s="241">
        <v>4.4999999999999997E-3</v>
      </c>
      <c r="Q209" s="241">
        <f>ROUND(E209*P209,2)</f>
        <v>0.02</v>
      </c>
      <c r="R209" s="241" t="s">
        <v>123</v>
      </c>
      <c r="S209" s="241" t="s">
        <v>124</v>
      </c>
      <c r="T209" s="242" t="s">
        <v>124</v>
      </c>
      <c r="U209" s="222">
        <v>0.09</v>
      </c>
      <c r="V209" s="222">
        <f>ROUND(E209*U209,2)</f>
        <v>0.36</v>
      </c>
      <c r="W209" s="222"/>
      <c r="X209" s="222" t="s">
        <v>125</v>
      </c>
      <c r="Y209" s="212"/>
      <c r="Z209" s="212"/>
      <c r="AA209" s="212"/>
      <c r="AB209" s="212"/>
      <c r="AC209" s="212"/>
      <c r="AD209" s="212"/>
      <c r="AE209" s="212"/>
      <c r="AF209" s="212"/>
      <c r="AG209" s="212" t="s">
        <v>126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20"/>
      <c r="B210" s="221"/>
      <c r="C210" s="257"/>
      <c r="D210" s="248"/>
      <c r="E210" s="248"/>
      <c r="F210" s="248"/>
      <c r="G210" s="248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129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ht="22.5" outlineLevel="1" x14ac:dyDescent="0.2">
      <c r="A211" s="236">
        <v>61</v>
      </c>
      <c r="B211" s="237" t="s">
        <v>316</v>
      </c>
      <c r="C211" s="251" t="s">
        <v>317</v>
      </c>
      <c r="D211" s="238" t="s">
        <v>147</v>
      </c>
      <c r="E211" s="239">
        <v>630</v>
      </c>
      <c r="F211" s="240"/>
      <c r="G211" s="241">
        <f>ROUND(E211*F211,2)</f>
        <v>0</v>
      </c>
      <c r="H211" s="240"/>
      <c r="I211" s="241">
        <f>ROUND(E211*H211,2)</f>
        <v>0</v>
      </c>
      <c r="J211" s="240"/>
      <c r="K211" s="241">
        <f>ROUND(E211*J211,2)</f>
        <v>0</v>
      </c>
      <c r="L211" s="241">
        <v>21</v>
      </c>
      <c r="M211" s="241">
        <f>G211*(1+L211/100)</f>
        <v>0</v>
      </c>
      <c r="N211" s="241">
        <v>0.14874000000000001</v>
      </c>
      <c r="O211" s="241">
        <f>ROUND(E211*N211,2)</f>
        <v>93.71</v>
      </c>
      <c r="P211" s="241">
        <v>0</v>
      </c>
      <c r="Q211" s="241">
        <f>ROUND(E211*P211,2)</f>
        <v>0</v>
      </c>
      <c r="R211" s="241" t="s">
        <v>123</v>
      </c>
      <c r="S211" s="241" t="s">
        <v>124</v>
      </c>
      <c r="T211" s="242" t="s">
        <v>124</v>
      </c>
      <c r="U211" s="222">
        <v>0.27200000000000002</v>
      </c>
      <c r="V211" s="222">
        <f>ROUND(E211*U211,2)</f>
        <v>171.36</v>
      </c>
      <c r="W211" s="222"/>
      <c r="X211" s="222" t="s">
        <v>125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230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20"/>
      <c r="B212" s="221"/>
      <c r="C212" s="252" t="s">
        <v>318</v>
      </c>
      <c r="D212" s="243"/>
      <c r="E212" s="243"/>
      <c r="F212" s="243"/>
      <c r="G212" s="243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128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20"/>
      <c r="B213" s="221"/>
      <c r="C213" s="253"/>
      <c r="D213" s="244"/>
      <c r="E213" s="244"/>
      <c r="F213" s="244"/>
      <c r="G213" s="244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129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1" x14ac:dyDescent="0.2">
      <c r="A214" s="236">
        <v>62</v>
      </c>
      <c r="B214" s="237" t="s">
        <v>319</v>
      </c>
      <c r="C214" s="251" t="s">
        <v>320</v>
      </c>
      <c r="D214" s="238" t="s">
        <v>147</v>
      </c>
      <c r="E214" s="239">
        <v>24</v>
      </c>
      <c r="F214" s="240"/>
      <c r="G214" s="241">
        <f>ROUND(E214*F214,2)</f>
        <v>0</v>
      </c>
      <c r="H214" s="240"/>
      <c r="I214" s="241">
        <f>ROUND(E214*H214,2)</f>
        <v>0</v>
      </c>
      <c r="J214" s="240"/>
      <c r="K214" s="241">
        <f>ROUND(E214*J214,2)</f>
        <v>0</v>
      </c>
      <c r="L214" s="241">
        <v>21</v>
      </c>
      <c r="M214" s="241">
        <f>G214*(1+L214/100)</f>
        <v>0</v>
      </c>
      <c r="N214" s="241">
        <v>1E-4</v>
      </c>
      <c r="O214" s="241">
        <f>ROUND(E214*N214,2)</f>
        <v>0</v>
      </c>
      <c r="P214" s="241">
        <v>0</v>
      </c>
      <c r="Q214" s="241">
        <f>ROUND(E214*P214,2)</f>
        <v>0</v>
      </c>
      <c r="R214" s="241" t="s">
        <v>123</v>
      </c>
      <c r="S214" s="241" t="s">
        <v>124</v>
      </c>
      <c r="T214" s="242" t="s">
        <v>124</v>
      </c>
      <c r="U214" s="222">
        <v>6.5000000000000002E-2</v>
      </c>
      <c r="V214" s="222">
        <f>ROUND(E214*U214,2)</f>
        <v>1.56</v>
      </c>
      <c r="W214" s="222"/>
      <c r="X214" s="222" t="s">
        <v>125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126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20"/>
      <c r="B215" s="221"/>
      <c r="C215" s="256" t="s">
        <v>321</v>
      </c>
      <c r="D215" s="247"/>
      <c r="E215" s="247"/>
      <c r="F215" s="247"/>
      <c r="G215" s="247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160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20"/>
      <c r="B216" s="221"/>
      <c r="C216" s="254" t="s">
        <v>322</v>
      </c>
      <c r="D216" s="223"/>
      <c r="E216" s="224">
        <v>24</v>
      </c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133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20"/>
      <c r="B217" s="221"/>
      <c r="C217" s="253"/>
      <c r="D217" s="244"/>
      <c r="E217" s="244"/>
      <c r="F217" s="244"/>
      <c r="G217" s="244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129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36">
        <v>63</v>
      </c>
      <c r="B218" s="237" t="s">
        <v>323</v>
      </c>
      <c r="C218" s="251" t="s">
        <v>324</v>
      </c>
      <c r="D218" s="238" t="s">
        <v>147</v>
      </c>
      <c r="E218" s="239">
        <v>24</v>
      </c>
      <c r="F218" s="240"/>
      <c r="G218" s="241">
        <f>ROUND(E218*F218,2)</f>
        <v>0</v>
      </c>
      <c r="H218" s="240"/>
      <c r="I218" s="241">
        <f>ROUND(E218*H218,2)</f>
        <v>0</v>
      </c>
      <c r="J218" s="240"/>
      <c r="K218" s="241">
        <f>ROUND(E218*J218,2)</f>
        <v>0</v>
      </c>
      <c r="L218" s="241">
        <v>21</v>
      </c>
      <c r="M218" s="241">
        <f>G218*(1+L218/100)</f>
        <v>0</v>
      </c>
      <c r="N218" s="241">
        <v>0</v>
      </c>
      <c r="O218" s="241">
        <f>ROUND(E218*N218,2)</f>
        <v>0</v>
      </c>
      <c r="P218" s="241">
        <v>0</v>
      </c>
      <c r="Q218" s="241">
        <f>ROUND(E218*P218,2)</f>
        <v>0</v>
      </c>
      <c r="R218" s="241" t="s">
        <v>123</v>
      </c>
      <c r="S218" s="241" t="s">
        <v>124</v>
      </c>
      <c r="T218" s="242" t="s">
        <v>124</v>
      </c>
      <c r="U218" s="222">
        <v>7.3999999999999996E-2</v>
      </c>
      <c r="V218" s="222">
        <f>ROUND(E218*U218,2)</f>
        <v>1.78</v>
      </c>
      <c r="W218" s="222"/>
      <c r="X218" s="222" t="s">
        <v>125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126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20"/>
      <c r="B219" s="221"/>
      <c r="C219" s="252" t="s">
        <v>325</v>
      </c>
      <c r="D219" s="243"/>
      <c r="E219" s="243"/>
      <c r="F219" s="243"/>
      <c r="G219" s="243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128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20"/>
      <c r="B220" s="221"/>
      <c r="C220" s="254" t="s">
        <v>322</v>
      </c>
      <c r="D220" s="223"/>
      <c r="E220" s="224">
        <v>24</v>
      </c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133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20"/>
      <c r="B221" s="221"/>
      <c r="C221" s="253"/>
      <c r="D221" s="244"/>
      <c r="E221" s="244"/>
      <c r="F221" s="244"/>
      <c r="G221" s="244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129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ht="33.75" outlineLevel="1" x14ac:dyDescent="0.2">
      <c r="A222" s="236">
        <v>64</v>
      </c>
      <c r="B222" s="237" t="s">
        <v>326</v>
      </c>
      <c r="C222" s="251" t="s">
        <v>327</v>
      </c>
      <c r="D222" s="238" t="s">
        <v>177</v>
      </c>
      <c r="E222" s="239">
        <v>2.4E-2</v>
      </c>
      <c r="F222" s="240"/>
      <c r="G222" s="241">
        <f>ROUND(E222*F222,2)</f>
        <v>0</v>
      </c>
      <c r="H222" s="240"/>
      <c r="I222" s="241">
        <f>ROUND(E222*H222,2)</f>
        <v>0</v>
      </c>
      <c r="J222" s="240"/>
      <c r="K222" s="241">
        <f>ROUND(E222*J222,2)</f>
        <v>0</v>
      </c>
      <c r="L222" s="241">
        <v>21</v>
      </c>
      <c r="M222" s="241">
        <f>G222*(1+L222/100)</f>
        <v>0</v>
      </c>
      <c r="N222" s="241">
        <v>1</v>
      </c>
      <c r="O222" s="241">
        <f>ROUND(E222*N222,2)</f>
        <v>0.02</v>
      </c>
      <c r="P222" s="241">
        <v>0</v>
      </c>
      <c r="Q222" s="241">
        <f>ROUND(E222*P222,2)</f>
        <v>0</v>
      </c>
      <c r="R222" s="241" t="s">
        <v>178</v>
      </c>
      <c r="S222" s="241" t="s">
        <v>124</v>
      </c>
      <c r="T222" s="242" t="s">
        <v>124</v>
      </c>
      <c r="U222" s="222">
        <v>0</v>
      </c>
      <c r="V222" s="222">
        <f>ROUND(E222*U222,2)</f>
        <v>0</v>
      </c>
      <c r="W222" s="222"/>
      <c r="X222" s="222" t="s">
        <v>179</v>
      </c>
      <c r="Y222" s="212"/>
      <c r="Z222" s="212"/>
      <c r="AA222" s="212"/>
      <c r="AB222" s="212"/>
      <c r="AC222" s="212"/>
      <c r="AD222" s="212"/>
      <c r="AE222" s="212"/>
      <c r="AF222" s="212"/>
      <c r="AG222" s="212" t="s">
        <v>180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20"/>
      <c r="B223" s="221"/>
      <c r="C223" s="254" t="s">
        <v>328</v>
      </c>
      <c r="D223" s="223"/>
      <c r="E223" s="224">
        <v>2.4E-2</v>
      </c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133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20"/>
      <c r="B224" s="221"/>
      <c r="C224" s="253"/>
      <c r="D224" s="244"/>
      <c r="E224" s="244"/>
      <c r="F224" s="244"/>
      <c r="G224" s="244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129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36">
        <v>65</v>
      </c>
      <c r="B225" s="237" t="s">
        <v>329</v>
      </c>
      <c r="C225" s="251" t="s">
        <v>330</v>
      </c>
      <c r="D225" s="238" t="s">
        <v>186</v>
      </c>
      <c r="E225" s="239">
        <v>484.8</v>
      </c>
      <c r="F225" s="240"/>
      <c r="G225" s="241">
        <f>ROUND(E225*F225,2)</f>
        <v>0</v>
      </c>
      <c r="H225" s="240"/>
      <c r="I225" s="241">
        <f>ROUND(E225*H225,2)</f>
        <v>0</v>
      </c>
      <c r="J225" s="240"/>
      <c r="K225" s="241">
        <f>ROUND(E225*J225,2)</f>
        <v>0</v>
      </c>
      <c r="L225" s="241">
        <v>21</v>
      </c>
      <c r="M225" s="241">
        <f>G225*(1+L225/100)</f>
        <v>0</v>
      </c>
      <c r="N225" s="241">
        <v>0.08</v>
      </c>
      <c r="O225" s="241">
        <f>ROUND(E225*N225,2)</f>
        <v>38.78</v>
      </c>
      <c r="P225" s="241">
        <v>0</v>
      </c>
      <c r="Q225" s="241">
        <f>ROUND(E225*P225,2)</f>
        <v>0</v>
      </c>
      <c r="R225" s="241" t="s">
        <v>178</v>
      </c>
      <c r="S225" s="241" t="s">
        <v>124</v>
      </c>
      <c r="T225" s="242" t="s">
        <v>124</v>
      </c>
      <c r="U225" s="222">
        <v>0</v>
      </c>
      <c r="V225" s="222">
        <f>ROUND(E225*U225,2)</f>
        <v>0</v>
      </c>
      <c r="W225" s="222"/>
      <c r="X225" s="222" t="s">
        <v>179</v>
      </c>
      <c r="Y225" s="212"/>
      <c r="Z225" s="212"/>
      <c r="AA225" s="212"/>
      <c r="AB225" s="212"/>
      <c r="AC225" s="212"/>
      <c r="AD225" s="212"/>
      <c r="AE225" s="212"/>
      <c r="AF225" s="212"/>
      <c r="AG225" s="212" t="s">
        <v>331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20"/>
      <c r="B226" s="221"/>
      <c r="C226" s="254" t="s">
        <v>332</v>
      </c>
      <c r="D226" s="223"/>
      <c r="E226" s="224">
        <v>480</v>
      </c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133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20"/>
      <c r="B227" s="221"/>
      <c r="C227" s="254" t="s">
        <v>333</v>
      </c>
      <c r="D227" s="223"/>
      <c r="E227" s="224">
        <v>4.8</v>
      </c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133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20"/>
      <c r="B228" s="221"/>
      <c r="C228" s="253"/>
      <c r="D228" s="244"/>
      <c r="E228" s="244"/>
      <c r="F228" s="244"/>
      <c r="G228" s="244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129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ht="22.5" outlineLevel="1" x14ac:dyDescent="0.2">
      <c r="A229" s="236">
        <v>66</v>
      </c>
      <c r="B229" s="237" t="s">
        <v>334</v>
      </c>
      <c r="C229" s="251" t="s">
        <v>335</v>
      </c>
      <c r="D229" s="238" t="s">
        <v>186</v>
      </c>
      <c r="E229" s="239">
        <v>90.9</v>
      </c>
      <c r="F229" s="240"/>
      <c r="G229" s="241">
        <f>ROUND(E229*F229,2)</f>
        <v>0</v>
      </c>
      <c r="H229" s="240"/>
      <c r="I229" s="241">
        <f>ROUND(E229*H229,2)</f>
        <v>0</v>
      </c>
      <c r="J229" s="240"/>
      <c r="K229" s="241">
        <f>ROUND(E229*J229,2)</f>
        <v>0</v>
      </c>
      <c r="L229" s="241">
        <v>21</v>
      </c>
      <c r="M229" s="241">
        <f>G229*(1+L229/100)</f>
        <v>0</v>
      </c>
      <c r="N229" s="241">
        <v>5.1999999999999998E-2</v>
      </c>
      <c r="O229" s="241">
        <f>ROUND(E229*N229,2)</f>
        <v>4.7300000000000004</v>
      </c>
      <c r="P229" s="241">
        <v>0</v>
      </c>
      <c r="Q229" s="241">
        <f>ROUND(E229*P229,2)</f>
        <v>0</v>
      </c>
      <c r="R229" s="241" t="s">
        <v>178</v>
      </c>
      <c r="S229" s="241" t="s">
        <v>124</v>
      </c>
      <c r="T229" s="242" t="s">
        <v>124</v>
      </c>
      <c r="U229" s="222">
        <v>0</v>
      </c>
      <c r="V229" s="222">
        <f>ROUND(E229*U229,2)</f>
        <v>0</v>
      </c>
      <c r="W229" s="222"/>
      <c r="X229" s="222" t="s">
        <v>179</v>
      </c>
      <c r="Y229" s="212"/>
      <c r="Z229" s="212"/>
      <c r="AA229" s="212"/>
      <c r="AB229" s="212"/>
      <c r="AC229" s="212"/>
      <c r="AD229" s="212"/>
      <c r="AE229" s="212"/>
      <c r="AF229" s="212"/>
      <c r="AG229" s="212" t="s">
        <v>180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20"/>
      <c r="B230" s="221"/>
      <c r="C230" s="254" t="s">
        <v>336</v>
      </c>
      <c r="D230" s="223"/>
      <c r="E230" s="224">
        <v>90</v>
      </c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133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20"/>
      <c r="B231" s="221"/>
      <c r="C231" s="254" t="s">
        <v>337</v>
      </c>
      <c r="D231" s="223"/>
      <c r="E231" s="224">
        <v>0.9</v>
      </c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133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20"/>
      <c r="B232" s="221"/>
      <c r="C232" s="253"/>
      <c r="D232" s="244"/>
      <c r="E232" s="244"/>
      <c r="F232" s="244"/>
      <c r="G232" s="244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129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ht="22.5" outlineLevel="1" x14ac:dyDescent="0.2">
      <c r="A233" s="236">
        <v>67</v>
      </c>
      <c r="B233" s="237" t="s">
        <v>338</v>
      </c>
      <c r="C233" s="251" t="s">
        <v>339</v>
      </c>
      <c r="D233" s="238" t="s">
        <v>186</v>
      </c>
      <c r="E233" s="239">
        <v>30.3</v>
      </c>
      <c r="F233" s="240"/>
      <c r="G233" s="241">
        <f>ROUND(E233*F233,2)</f>
        <v>0</v>
      </c>
      <c r="H233" s="240"/>
      <c r="I233" s="241">
        <f>ROUND(E233*H233,2)</f>
        <v>0</v>
      </c>
      <c r="J233" s="240"/>
      <c r="K233" s="241">
        <f>ROUND(E233*J233,2)</f>
        <v>0</v>
      </c>
      <c r="L233" s="241">
        <v>21</v>
      </c>
      <c r="M233" s="241">
        <f>G233*(1+L233/100)</f>
        <v>0</v>
      </c>
      <c r="N233" s="241">
        <v>6.9000000000000006E-2</v>
      </c>
      <c r="O233" s="241">
        <f>ROUND(E233*N233,2)</f>
        <v>2.09</v>
      </c>
      <c r="P233" s="241">
        <v>0</v>
      </c>
      <c r="Q233" s="241">
        <f>ROUND(E233*P233,2)</f>
        <v>0</v>
      </c>
      <c r="R233" s="241" t="s">
        <v>178</v>
      </c>
      <c r="S233" s="241" t="s">
        <v>124</v>
      </c>
      <c r="T233" s="242" t="s">
        <v>124</v>
      </c>
      <c r="U233" s="222">
        <v>0</v>
      </c>
      <c r="V233" s="222">
        <f>ROUND(E233*U233,2)</f>
        <v>0</v>
      </c>
      <c r="W233" s="222"/>
      <c r="X233" s="222" t="s">
        <v>179</v>
      </c>
      <c r="Y233" s="212"/>
      <c r="Z233" s="212"/>
      <c r="AA233" s="212"/>
      <c r="AB233" s="212"/>
      <c r="AC233" s="212"/>
      <c r="AD233" s="212"/>
      <c r="AE233" s="212"/>
      <c r="AF233" s="212"/>
      <c r="AG233" s="212" t="s">
        <v>180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20"/>
      <c r="B234" s="221"/>
      <c r="C234" s="254" t="s">
        <v>340</v>
      </c>
      <c r="D234" s="223"/>
      <c r="E234" s="224">
        <v>30</v>
      </c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133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20"/>
      <c r="B235" s="221"/>
      <c r="C235" s="254" t="s">
        <v>341</v>
      </c>
      <c r="D235" s="223"/>
      <c r="E235" s="224">
        <v>0.3</v>
      </c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133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20"/>
      <c r="B236" s="221"/>
      <c r="C236" s="253"/>
      <c r="D236" s="244"/>
      <c r="E236" s="244"/>
      <c r="F236" s="244"/>
      <c r="G236" s="244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129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ht="22.5" outlineLevel="1" x14ac:dyDescent="0.2">
      <c r="A237" s="236">
        <v>68</v>
      </c>
      <c r="B237" s="237" t="s">
        <v>342</v>
      </c>
      <c r="C237" s="251" t="s">
        <v>343</v>
      </c>
      <c r="D237" s="238" t="s">
        <v>186</v>
      </c>
      <c r="E237" s="239">
        <v>30.3</v>
      </c>
      <c r="F237" s="240"/>
      <c r="G237" s="241">
        <f>ROUND(E237*F237,2)</f>
        <v>0</v>
      </c>
      <c r="H237" s="240"/>
      <c r="I237" s="241">
        <f>ROUND(E237*H237,2)</f>
        <v>0</v>
      </c>
      <c r="J237" s="240"/>
      <c r="K237" s="241">
        <f>ROUND(E237*J237,2)</f>
        <v>0</v>
      </c>
      <c r="L237" s="241">
        <v>21</v>
      </c>
      <c r="M237" s="241">
        <f>G237*(1+L237/100)</f>
        <v>0</v>
      </c>
      <c r="N237" s="241">
        <v>6.9000000000000006E-2</v>
      </c>
      <c r="O237" s="241">
        <f>ROUND(E237*N237,2)</f>
        <v>2.09</v>
      </c>
      <c r="P237" s="241">
        <v>0</v>
      </c>
      <c r="Q237" s="241">
        <f>ROUND(E237*P237,2)</f>
        <v>0</v>
      </c>
      <c r="R237" s="241" t="s">
        <v>178</v>
      </c>
      <c r="S237" s="241" t="s">
        <v>124</v>
      </c>
      <c r="T237" s="242" t="s">
        <v>124</v>
      </c>
      <c r="U237" s="222">
        <v>0</v>
      </c>
      <c r="V237" s="222">
        <f>ROUND(E237*U237,2)</f>
        <v>0</v>
      </c>
      <c r="W237" s="222"/>
      <c r="X237" s="222" t="s">
        <v>179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180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20"/>
      <c r="B238" s="221"/>
      <c r="C238" s="254" t="s">
        <v>340</v>
      </c>
      <c r="D238" s="223"/>
      <c r="E238" s="224">
        <v>30</v>
      </c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133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20"/>
      <c r="B239" s="221"/>
      <c r="C239" s="254" t="s">
        <v>341</v>
      </c>
      <c r="D239" s="223"/>
      <c r="E239" s="224">
        <v>0.3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133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20"/>
      <c r="B240" s="221"/>
      <c r="C240" s="253"/>
      <c r="D240" s="244"/>
      <c r="E240" s="244"/>
      <c r="F240" s="244"/>
      <c r="G240" s="244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129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36">
        <v>69</v>
      </c>
      <c r="B241" s="237" t="s">
        <v>219</v>
      </c>
      <c r="C241" s="251" t="s">
        <v>220</v>
      </c>
      <c r="D241" s="238" t="s">
        <v>177</v>
      </c>
      <c r="E241" s="239">
        <v>144.42992000000001</v>
      </c>
      <c r="F241" s="240"/>
      <c r="G241" s="241">
        <f>ROUND(E241*F241,2)</f>
        <v>0</v>
      </c>
      <c r="H241" s="240"/>
      <c r="I241" s="241">
        <f>ROUND(E241*H241,2)</f>
        <v>0</v>
      </c>
      <c r="J241" s="240"/>
      <c r="K241" s="241">
        <f>ROUND(E241*J241,2)</f>
        <v>0</v>
      </c>
      <c r="L241" s="241">
        <v>21</v>
      </c>
      <c r="M241" s="241">
        <f>G241*(1+L241/100)</f>
        <v>0</v>
      </c>
      <c r="N241" s="241">
        <v>0</v>
      </c>
      <c r="O241" s="241">
        <f>ROUND(E241*N241,2)</f>
        <v>0</v>
      </c>
      <c r="P241" s="241">
        <v>0</v>
      </c>
      <c r="Q241" s="241">
        <f>ROUND(E241*P241,2)</f>
        <v>0</v>
      </c>
      <c r="R241" s="241" t="s">
        <v>123</v>
      </c>
      <c r="S241" s="241" t="s">
        <v>124</v>
      </c>
      <c r="T241" s="242" t="s">
        <v>124</v>
      </c>
      <c r="U241" s="222">
        <v>1.6E-2</v>
      </c>
      <c r="V241" s="222">
        <f>ROUND(E241*U241,2)</f>
        <v>2.31</v>
      </c>
      <c r="W241" s="222"/>
      <c r="X241" s="222" t="s">
        <v>209</v>
      </c>
      <c r="Y241" s="212"/>
      <c r="Z241" s="212"/>
      <c r="AA241" s="212"/>
      <c r="AB241" s="212"/>
      <c r="AC241" s="212"/>
      <c r="AD241" s="212"/>
      <c r="AE241" s="212"/>
      <c r="AF241" s="212"/>
      <c r="AG241" s="212" t="s">
        <v>210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20"/>
      <c r="B242" s="221"/>
      <c r="C242" s="252" t="s">
        <v>211</v>
      </c>
      <c r="D242" s="243"/>
      <c r="E242" s="243"/>
      <c r="F242" s="243"/>
      <c r="G242" s="243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128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20"/>
      <c r="B243" s="221"/>
      <c r="C243" s="253"/>
      <c r="D243" s="244"/>
      <c r="E243" s="244"/>
      <c r="F243" s="244"/>
      <c r="G243" s="244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129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22.5" outlineLevel="1" x14ac:dyDescent="0.2">
      <c r="A244" s="236">
        <v>70</v>
      </c>
      <c r="B244" s="237" t="s">
        <v>221</v>
      </c>
      <c r="C244" s="251" t="s">
        <v>222</v>
      </c>
      <c r="D244" s="238" t="s">
        <v>177</v>
      </c>
      <c r="E244" s="239">
        <v>144.42992000000001</v>
      </c>
      <c r="F244" s="240"/>
      <c r="G244" s="241">
        <f>ROUND(E244*F244,2)</f>
        <v>0</v>
      </c>
      <c r="H244" s="240"/>
      <c r="I244" s="241">
        <f>ROUND(E244*H244,2)</f>
        <v>0</v>
      </c>
      <c r="J244" s="240"/>
      <c r="K244" s="241">
        <f>ROUND(E244*J244,2)</f>
        <v>0</v>
      </c>
      <c r="L244" s="241">
        <v>21</v>
      </c>
      <c r="M244" s="241">
        <f>G244*(1+L244/100)</f>
        <v>0</v>
      </c>
      <c r="N244" s="241">
        <v>0</v>
      </c>
      <c r="O244" s="241">
        <f>ROUND(E244*N244,2)</f>
        <v>0</v>
      </c>
      <c r="P244" s="241">
        <v>0</v>
      </c>
      <c r="Q244" s="241">
        <f>ROUND(E244*P244,2)</f>
        <v>0</v>
      </c>
      <c r="R244" s="241" t="s">
        <v>123</v>
      </c>
      <c r="S244" s="241" t="s">
        <v>124</v>
      </c>
      <c r="T244" s="242" t="s">
        <v>124</v>
      </c>
      <c r="U244" s="222">
        <v>0</v>
      </c>
      <c r="V244" s="222">
        <f>ROUND(E244*U244,2)</f>
        <v>0</v>
      </c>
      <c r="W244" s="222"/>
      <c r="X244" s="222" t="s">
        <v>209</v>
      </c>
      <c r="Y244" s="212"/>
      <c r="Z244" s="212"/>
      <c r="AA244" s="212"/>
      <c r="AB244" s="212"/>
      <c r="AC244" s="212"/>
      <c r="AD244" s="212"/>
      <c r="AE244" s="212"/>
      <c r="AF244" s="212"/>
      <c r="AG244" s="212" t="s">
        <v>210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20"/>
      <c r="B245" s="221"/>
      <c r="C245" s="252" t="s">
        <v>211</v>
      </c>
      <c r="D245" s="243"/>
      <c r="E245" s="243"/>
      <c r="F245" s="243"/>
      <c r="G245" s="243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128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20"/>
      <c r="B246" s="221"/>
      <c r="C246" s="253"/>
      <c r="D246" s="244"/>
      <c r="E246" s="244"/>
      <c r="F246" s="244"/>
      <c r="G246" s="244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129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x14ac:dyDescent="0.2">
      <c r="A247" s="230" t="s">
        <v>118</v>
      </c>
      <c r="B247" s="231" t="s">
        <v>85</v>
      </c>
      <c r="C247" s="250" t="s">
        <v>86</v>
      </c>
      <c r="D247" s="232"/>
      <c r="E247" s="233"/>
      <c r="F247" s="234"/>
      <c r="G247" s="234">
        <f>SUMIF(AG248:AG254,"&lt;&gt;NOR",G248:G254)</f>
        <v>0</v>
      </c>
      <c r="H247" s="234"/>
      <c r="I247" s="234">
        <f>SUM(I248:I254)</f>
        <v>0</v>
      </c>
      <c r="J247" s="234"/>
      <c r="K247" s="234">
        <f>SUM(K248:K254)</f>
        <v>0</v>
      </c>
      <c r="L247" s="234"/>
      <c r="M247" s="234">
        <f>SUM(M248:M254)</f>
        <v>0</v>
      </c>
      <c r="N247" s="234"/>
      <c r="O247" s="234">
        <f>SUM(O248:O254)</f>
        <v>0</v>
      </c>
      <c r="P247" s="234"/>
      <c r="Q247" s="234">
        <f>SUM(Q248:Q254)</f>
        <v>0.23</v>
      </c>
      <c r="R247" s="234"/>
      <c r="S247" s="234"/>
      <c r="T247" s="235"/>
      <c r="U247" s="229"/>
      <c r="V247" s="229">
        <f>SUM(V248:V254)</f>
        <v>73.75</v>
      </c>
      <c r="W247" s="229"/>
      <c r="X247" s="229"/>
      <c r="AG247" t="s">
        <v>119</v>
      </c>
    </row>
    <row r="248" spans="1:60" ht="33.75" outlineLevel="1" x14ac:dyDescent="0.2">
      <c r="A248" s="236">
        <v>71</v>
      </c>
      <c r="B248" s="237" t="s">
        <v>344</v>
      </c>
      <c r="C248" s="251" t="s">
        <v>345</v>
      </c>
      <c r="D248" s="238" t="s">
        <v>186</v>
      </c>
      <c r="E248" s="239">
        <v>5</v>
      </c>
      <c r="F248" s="240"/>
      <c r="G248" s="241">
        <f>ROUND(E248*F248,2)</f>
        <v>0</v>
      </c>
      <c r="H248" s="240"/>
      <c r="I248" s="241">
        <f>ROUND(E248*H248,2)</f>
        <v>0</v>
      </c>
      <c r="J248" s="240"/>
      <c r="K248" s="241">
        <f>ROUND(E248*J248,2)</f>
        <v>0</v>
      </c>
      <c r="L248" s="241">
        <v>21</v>
      </c>
      <c r="M248" s="241">
        <f>G248*(1+L248/100)</f>
        <v>0</v>
      </c>
      <c r="N248" s="241">
        <v>0</v>
      </c>
      <c r="O248" s="241">
        <f>ROUND(E248*N248,2)</f>
        <v>0</v>
      </c>
      <c r="P248" s="241">
        <v>4.4999999999999998E-2</v>
      </c>
      <c r="Q248" s="241">
        <f>ROUND(E248*P248,2)</f>
        <v>0.23</v>
      </c>
      <c r="R248" s="241" t="s">
        <v>346</v>
      </c>
      <c r="S248" s="241" t="s">
        <v>124</v>
      </c>
      <c r="T248" s="242" t="s">
        <v>124</v>
      </c>
      <c r="U248" s="222">
        <v>0.26</v>
      </c>
      <c r="V248" s="222">
        <f>ROUND(E248*U248,2)</f>
        <v>1.3</v>
      </c>
      <c r="W248" s="222"/>
      <c r="X248" s="222" t="s">
        <v>125</v>
      </c>
      <c r="Y248" s="212"/>
      <c r="Z248" s="212"/>
      <c r="AA248" s="212"/>
      <c r="AB248" s="212"/>
      <c r="AC248" s="212"/>
      <c r="AD248" s="212"/>
      <c r="AE248" s="212"/>
      <c r="AF248" s="212"/>
      <c r="AG248" s="212" t="s">
        <v>126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20"/>
      <c r="B249" s="221"/>
      <c r="C249" s="254" t="s">
        <v>347</v>
      </c>
      <c r="D249" s="223"/>
      <c r="E249" s="224">
        <v>5</v>
      </c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133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20"/>
      <c r="B250" s="221"/>
      <c r="C250" s="253"/>
      <c r="D250" s="244"/>
      <c r="E250" s="244"/>
      <c r="F250" s="244"/>
      <c r="G250" s="244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129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2.5" outlineLevel="1" x14ac:dyDescent="0.2">
      <c r="A251" s="236">
        <v>72</v>
      </c>
      <c r="B251" s="237" t="s">
        <v>348</v>
      </c>
      <c r="C251" s="251" t="s">
        <v>349</v>
      </c>
      <c r="D251" s="238" t="s">
        <v>122</v>
      </c>
      <c r="E251" s="239">
        <v>630</v>
      </c>
      <c r="F251" s="240"/>
      <c r="G251" s="241">
        <f>ROUND(E251*F251,2)</f>
        <v>0</v>
      </c>
      <c r="H251" s="240"/>
      <c r="I251" s="241">
        <f>ROUND(E251*H251,2)</f>
        <v>0</v>
      </c>
      <c r="J251" s="240"/>
      <c r="K251" s="241">
        <f>ROUND(E251*J251,2)</f>
        <v>0</v>
      </c>
      <c r="L251" s="241">
        <v>21</v>
      </c>
      <c r="M251" s="241">
        <f>G251*(1+L251/100)</f>
        <v>0</v>
      </c>
      <c r="N251" s="241">
        <v>0</v>
      </c>
      <c r="O251" s="241">
        <f>ROUND(E251*N251,2)</f>
        <v>0</v>
      </c>
      <c r="P251" s="241">
        <v>0</v>
      </c>
      <c r="Q251" s="241">
        <f>ROUND(E251*P251,2)</f>
        <v>0</v>
      </c>
      <c r="R251" s="241" t="s">
        <v>123</v>
      </c>
      <c r="S251" s="241" t="s">
        <v>124</v>
      </c>
      <c r="T251" s="242" t="s">
        <v>124</v>
      </c>
      <c r="U251" s="222">
        <v>0.115</v>
      </c>
      <c r="V251" s="222">
        <f>ROUND(E251*U251,2)</f>
        <v>72.45</v>
      </c>
      <c r="W251" s="222"/>
      <c r="X251" s="222" t="s">
        <v>125</v>
      </c>
      <c r="Y251" s="212"/>
      <c r="Z251" s="212"/>
      <c r="AA251" s="212"/>
      <c r="AB251" s="212"/>
      <c r="AC251" s="212"/>
      <c r="AD251" s="212"/>
      <c r="AE251" s="212"/>
      <c r="AF251" s="212"/>
      <c r="AG251" s="212" t="s">
        <v>126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ht="22.5" outlineLevel="1" x14ac:dyDescent="0.2">
      <c r="A252" s="220"/>
      <c r="B252" s="221"/>
      <c r="C252" s="252" t="s">
        <v>350</v>
      </c>
      <c r="D252" s="243"/>
      <c r="E252" s="243"/>
      <c r="F252" s="243"/>
      <c r="G252" s="243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128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45" t="str">
        <f>C252</f>
        <v>krajníků, desek nebo panelů od spojovacího materiálu s odklizením a uložením očištěných hmot a spojovacího materiálu na skládku na vzdálenost do 10 m</v>
      </c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20"/>
      <c r="B253" s="221"/>
      <c r="C253" s="254" t="s">
        <v>226</v>
      </c>
      <c r="D253" s="223"/>
      <c r="E253" s="224">
        <v>630</v>
      </c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133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20"/>
      <c r="B254" s="221"/>
      <c r="C254" s="253"/>
      <c r="D254" s="244"/>
      <c r="E254" s="244"/>
      <c r="F254" s="244"/>
      <c r="G254" s="244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129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x14ac:dyDescent="0.2">
      <c r="A255" s="230" t="s">
        <v>118</v>
      </c>
      <c r="B255" s="231" t="s">
        <v>87</v>
      </c>
      <c r="C255" s="250" t="s">
        <v>88</v>
      </c>
      <c r="D255" s="232"/>
      <c r="E255" s="233"/>
      <c r="F255" s="234"/>
      <c r="G255" s="234">
        <f>SUMIF(AG256:AG274,"&lt;&gt;NOR",G256:G274)</f>
        <v>0</v>
      </c>
      <c r="H255" s="234"/>
      <c r="I255" s="234">
        <f>SUM(I256:I274)</f>
        <v>0</v>
      </c>
      <c r="J255" s="234"/>
      <c r="K255" s="234">
        <f>SUM(K256:K274)</f>
        <v>0</v>
      </c>
      <c r="L255" s="234"/>
      <c r="M255" s="234">
        <f>SUM(M256:M274)</f>
        <v>0</v>
      </c>
      <c r="N255" s="234"/>
      <c r="O255" s="234">
        <f>SUM(O256:O274)</f>
        <v>0</v>
      </c>
      <c r="P255" s="234"/>
      <c r="Q255" s="234">
        <f>SUM(Q256:Q274)</f>
        <v>0</v>
      </c>
      <c r="R255" s="234"/>
      <c r="S255" s="234"/>
      <c r="T255" s="235"/>
      <c r="U255" s="229"/>
      <c r="V255" s="229">
        <f>SUM(V256:V274)</f>
        <v>2268.25</v>
      </c>
      <c r="W255" s="229"/>
      <c r="X255" s="229"/>
      <c r="AG255" t="s">
        <v>119</v>
      </c>
    </row>
    <row r="256" spans="1:60" ht="22.5" outlineLevel="1" x14ac:dyDescent="0.2">
      <c r="A256" s="236">
        <v>73</v>
      </c>
      <c r="B256" s="237" t="s">
        <v>351</v>
      </c>
      <c r="C256" s="251" t="s">
        <v>352</v>
      </c>
      <c r="D256" s="238" t="s">
        <v>177</v>
      </c>
      <c r="E256" s="239">
        <v>1295.4059999999999</v>
      </c>
      <c r="F256" s="240"/>
      <c r="G256" s="241">
        <f>ROUND(E256*F256,2)</f>
        <v>0</v>
      </c>
      <c r="H256" s="240"/>
      <c r="I256" s="241">
        <f>ROUND(E256*H256,2)</f>
        <v>0</v>
      </c>
      <c r="J256" s="240"/>
      <c r="K256" s="241">
        <f>ROUND(E256*J256,2)</f>
        <v>0</v>
      </c>
      <c r="L256" s="241">
        <v>21</v>
      </c>
      <c r="M256" s="241">
        <f>G256*(1+L256/100)</f>
        <v>0</v>
      </c>
      <c r="N256" s="241">
        <v>0</v>
      </c>
      <c r="O256" s="241">
        <f>ROUND(E256*N256,2)</f>
        <v>0</v>
      </c>
      <c r="P256" s="241">
        <v>0</v>
      </c>
      <c r="Q256" s="241">
        <f>ROUND(E256*P256,2)</f>
        <v>0</v>
      </c>
      <c r="R256" s="241" t="s">
        <v>123</v>
      </c>
      <c r="S256" s="241" t="s">
        <v>124</v>
      </c>
      <c r="T256" s="242" t="s">
        <v>124</v>
      </c>
      <c r="U256" s="222">
        <v>0.01</v>
      </c>
      <c r="V256" s="222">
        <f>ROUND(E256*U256,2)</f>
        <v>12.95</v>
      </c>
      <c r="W256" s="222"/>
      <c r="X256" s="222" t="s">
        <v>353</v>
      </c>
      <c r="Y256" s="212"/>
      <c r="Z256" s="212"/>
      <c r="AA256" s="212"/>
      <c r="AB256" s="212"/>
      <c r="AC256" s="212"/>
      <c r="AD256" s="212"/>
      <c r="AE256" s="212"/>
      <c r="AF256" s="212"/>
      <c r="AG256" s="212" t="s">
        <v>354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20"/>
      <c r="B257" s="221"/>
      <c r="C257" s="257"/>
      <c r="D257" s="248"/>
      <c r="E257" s="248"/>
      <c r="F257" s="248"/>
      <c r="G257" s="248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129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ht="22.5" outlineLevel="1" x14ac:dyDescent="0.2">
      <c r="A258" s="236">
        <v>74</v>
      </c>
      <c r="B258" s="237" t="s">
        <v>355</v>
      </c>
      <c r="C258" s="251" t="s">
        <v>356</v>
      </c>
      <c r="D258" s="238" t="s">
        <v>177</v>
      </c>
      <c r="E258" s="239">
        <v>31089.743999999999</v>
      </c>
      <c r="F258" s="240"/>
      <c r="G258" s="241">
        <f>ROUND(E258*F258,2)</f>
        <v>0</v>
      </c>
      <c r="H258" s="240"/>
      <c r="I258" s="241">
        <f>ROUND(E258*H258,2)</f>
        <v>0</v>
      </c>
      <c r="J258" s="240"/>
      <c r="K258" s="241">
        <f>ROUND(E258*J258,2)</f>
        <v>0</v>
      </c>
      <c r="L258" s="241">
        <v>21</v>
      </c>
      <c r="M258" s="241">
        <f>G258*(1+L258/100)</f>
        <v>0</v>
      </c>
      <c r="N258" s="241">
        <v>0</v>
      </c>
      <c r="O258" s="241">
        <f>ROUND(E258*N258,2)</f>
        <v>0</v>
      </c>
      <c r="P258" s="241">
        <v>0</v>
      </c>
      <c r="Q258" s="241">
        <f>ROUND(E258*P258,2)</f>
        <v>0</v>
      </c>
      <c r="R258" s="241" t="s">
        <v>123</v>
      </c>
      <c r="S258" s="241" t="s">
        <v>124</v>
      </c>
      <c r="T258" s="242" t="s">
        <v>124</v>
      </c>
      <c r="U258" s="222">
        <v>0</v>
      </c>
      <c r="V258" s="222">
        <f>ROUND(E258*U258,2)</f>
        <v>0</v>
      </c>
      <c r="W258" s="222"/>
      <c r="X258" s="222" t="s">
        <v>353</v>
      </c>
      <c r="Y258" s="212"/>
      <c r="Z258" s="212"/>
      <c r="AA258" s="212"/>
      <c r="AB258" s="212"/>
      <c r="AC258" s="212"/>
      <c r="AD258" s="212"/>
      <c r="AE258" s="212"/>
      <c r="AF258" s="212"/>
      <c r="AG258" s="212" t="s">
        <v>354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20"/>
      <c r="B259" s="221"/>
      <c r="C259" s="256" t="s">
        <v>357</v>
      </c>
      <c r="D259" s="247"/>
      <c r="E259" s="247"/>
      <c r="F259" s="247"/>
      <c r="G259" s="247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160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20"/>
      <c r="B260" s="221"/>
      <c r="C260" s="253"/>
      <c r="D260" s="244"/>
      <c r="E260" s="244"/>
      <c r="F260" s="244"/>
      <c r="G260" s="244"/>
      <c r="H260" s="222"/>
      <c r="I260" s="222"/>
      <c r="J260" s="222"/>
      <c r="K260" s="222"/>
      <c r="L260" s="222"/>
      <c r="M260" s="222"/>
      <c r="N260" s="222"/>
      <c r="O260" s="222"/>
      <c r="P260" s="222"/>
      <c r="Q260" s="222"/>
      <c r="R260" s="222"/>
      <c r="S260" s="222"/>
      <c r="T260" s="222"/>
      <c r="U260" s="222"/>
      <c r="V260" s="222"/>
      <c r="W260" s="222"/>
      <c r="X260" s="222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129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36">
        <v>75</v>
      </c>
      <c r="B261" s="237" t="s">
        <v>358</v>
      </c>
      <c r="C261" s="251" t="s">
        <v>359</v>
      </c>
      <c r="D261" s="238" t="s">
        <v>177</v>
      </c>
      <c r="E261" s="239">
        <v>1295.4059999999999</v>
      </c>
      <c r="F261" s="240"/>
      <c r="G261" s="241">
        <f>ROUND(E261*F261,2)</f>
        <v>0</v>
      </c>
      <c r="H261" s="240"/>
      <c r="I261" s="241">
        <f>ROUND(E261*H261,2)</f>
        <v>0</v>
      </c>
      <c r="J261" s="240"/>
      <c r="K261" s="241">
        <f>ROUND(E261*J261,2)</f>
        <v>0</v>
      </c>
      <c r="L261" s="241">
        <v>21</v>
      </c>
      <c r="M261" s="241">
        <f>G261*(1+L261/100)</f>
        <v>0</v>
      </c>
      <c r="N261" s="241">
        <v>0</v>
      </c>
      <c r="O261" s="241">
        <f>ROUND(E261*N261,2)</f>
        <v>0</v>
      </c>
      <c r="P261" s="241">
        <v>0</v>
      </c>
      <c r="Q261" s="241">
        <f>ROUND(E261*P261,2)</f>
        <v>0</v>
      </c>
      <c r="R261" s="241" t="s">
        <v>123</v>
      </c>
      <c r="S261" s="241" t="s">
        <v>124</v>
      </c>
      <c r="T261" s="242" t="s">
        <v>124</v>
      </c>
      <c r="U261" s="222">
        <v>0.68799999999999994</v>
      </c>
      <c r="V261" s="222">
        <f>ROUND(E261*U261,2)</f>
        <v>891.24</v>
      </c>
      <c r="W261" s="222"/>
      <c r="X261" s="222" t="s">
        <v>353</v>
      </c>
      <c r="Y261" s="212"/>
      <c r="Z261" s="212"/>
      <c r="AA261" s="212"/>
      <c r="AB261" s="212"/>
      <c r="AC261" s="212"/>
      <c r="AD261" s="212"/>
      <c r="AE261" s="212"/>
      <c r="AF261" s="212"/>
      <c r="AG261" s="212" t="s">
        <v>354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20"/>
      <c r="B262" s="221"/>
      <c r="C262" s="252" t="s">
        <v>360</v>
      </c>
      <c r="D262" s="243"/>
      <c r="E262" s="243"/>
      <c r="F262" s="243"/>
      <c r="G262" s="243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128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20"/>
      <c r="B263" s="221"/>
      <c r="C263" s="253"/>
      <c r="D263" s="244"/>
      <c r="E263" s="244"/>
      <c r="F263" s="244"/>
      <c r="G263" s="244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129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36">
        <v>76</v>
      </c>
      <c r="B264" s="237" t="s">
        <v>361</v>
      </c>
      <c r="C264" s="251" t="s">
        <v>362</v>
      </c>
      <c r="D264" s="238" t="s">
        <v>177</v>
      </c>
      <c r="E264" s="239">
        <v>1295.4059999999999</v>
      </c>
      <c r="F264" s="240"/>
      <c r="G264" s="241">
        <f>ROUND(E264*F264,2)</f>
        <v>0</v>
      </c>
      <c r="H264" s="240"/>
      <c r="I264" s="241">
        <f>ROUND(E264*H264,2)</f>
        <v>0</v>
      </c>
      <c r="J264" s="240"/>
      <c r="K264" s="241">
        <f>ROUND(E264*J264,2)</f>
        <v>0</v>
      </c>
      <c r="L264" s="241">
        <v>21</v>
      </c>
      <c r="M264" s="241">
        <f>G264*(1+L264/100)</f>
        <v>0</v>
      </c>
      <c r="N264" s="241">
        <v>0</v>
      </c>
      <c r="O264" s="241">
        <f>ROUND(E264*N264,2)</f>
        <v>0</v>
      </c>
      <c r="P264" s="241">
        <v>0</v>
      </c>
      <c r="Q264" s="241">
        <f>ROUND(E264*P264,2)</f>
        <v>0</v>
      </c>
      <c r="R264" s="241" t="s">
        <v>346</v>
      </c>
      <c r="S264" s="241" t="s">
        <v>124</v>
      </c>
      <c r="T264" s="242" t="s">
        <v>124</v>
      </c>
      <c r="U264" s="222">
        <v>0.94199999999999995</v>
      </c>
      <c r="V264" s="222">
        <f>ROUND(E264*U264,2)</f>
        <v>1220.27</v>
      </c>
      <c r="W264" s="222"/>
      <c r="X264" s="222" t="s">
        <v>353</v>
      </c>
      <c r="Y264" s="212"/>
      <c r="Z264" s="212"/>
      <c r="AA264" s="212"/>
      <c r="AB264" s="212"/>
      <c r="AC264" s="212"/>
      <c r="AD264" s="212"/>
      <c r="AE264" s="212"/>
      <c r="AF264" s="212"/>
      <c r="AG264" s="212" t="s">
        <v>354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20"/>
      <c r="B265" s="221"/>
      <c r="C265" s="257"/>
      <c r="D265" s="248"/>
      <c r="E265" s="248"/>
      <c r="F265" s="248"/>
      <c r="G265" s="248"/>
      <c r="H265" s="222"/>
      <c r="I265" s="222"/>
      <c r="J265" s="222"/>
      <c r="K265" s="222"/>
      <c r="L265" s="222"/>
      <c r="M265" s="222"/>
      <c r="N265" s="222"/>
      <c r="O265" s="222"/>
      <c r="P265" s="222"/>
      <c r="Q265" s="222"/>
      <c r="R265" s="222"/>
      <c r="S265" s="222"/>
      <c r="T265" s="222"/>
      <c r="U265" s="222"/>
      <c r="V265" s="222"/>
      <c r="W265" s="222"/>
      <c r="X265" s="222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129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ht="22.5" outlineLevel="1" x14ac:dyDescent="0.2">
      <c r="A266" s="236">
        <v>77</v>
      </c>
      <c r="B266" s="237" t="s">
        <v>363</v>
      </c>
      <c r="C266" s="251" t="s">
        <v>364</v>
      </c>
      <c r="D266" s="238" t="s">
        <v>177</v>
      </c>
      <c r="E266" s="239">
        <v>1295.4059999999999</v>
      </c>
      <c r="F266" s="240"/>
      <c r="G266" s="241">
        <f>ROUND(E266*F266,2)</f>
        <v>0</v>
      </c>
      <c r="H266" s="240"/>
      <c r="I266" s="241">
        <f>ROUND(E266*H266,2)</f>
        <v>0</v>
      </c>
      <c r="J266" s="240"/>
      <c r="K266" s="241">
        <f>ROUND(E266*J266,2)</f>
        <v>0</v>
      </c>
      <c r="L266" s="241">
        <v>21</v>
      </c>
      <c r="M266" s="241">
        <f>G266*(1+L266/100)</f>
        <v>0</v>
      </c>
      <c r="N266" s="241">
        <v>0</v>
      </c>
      <c r="O266" s="241">
        <f>ROUND(E266*N266,2)</f>
        <v>0</v>
      </c>
      <c r="P266" s="241">
        <v>0</v>
      </c>
      <c r="Q266" s="241">
        <f>ROUND(E266*P266,2)</f>
        <v>0</v>
      </c>
      <c r="R266" s="241" t="s">
        <v>346</v>
      </c>
      <c r="S266" s="241" t="s">
        <v>124</v>
      </c>
      <c r="T266" s="242" t="s">
        <v>124</v>
      </c>
      <c r="U266" s="222">
        <v>0.105</v>
      </c>
      <c r="V266" s="222">
        <f>ROUND(E266*U266,2)</f>
        <v>136.02000000000001</v>
      </c>
      <c r="W266" s="222"/>
      <c r="X266" s="222" t="s">
        <v>353</v>
      </c>
      <c r="Y266" s="212"/>
      <c r="Z266" s="212"/>
      <c r="AA266" s="212"/>
      <c r="AB266" s="212"/>
      <c r="AC266" s="212"/>
      <c r="AD266" s="212"/>
      <c r="AE266" s="212"/>
      <c r="AF266" s="212"/>
      <c r="AG266" s="212" t="s">
        <v>354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20"/>
      <c r="B267" s="221"/>
      <c r="C267" s="257"/>
      <c r="D267" s="248"/>
      <c r="E267" s="248"/>
      <c r="F267" s="248"/>
      <c r="G267" s="248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129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36">
        <v>78</v>
      </c>
      <c r="B268" s="237" t="s">
        <v>365</v>
      </c>
      <c r="C268" s="251" t="s">
        <v>366</v>
      </c>
      <c r="D268" s="238" t="s">
        <v>177</v>
      </c>
      <c r="E268" s="239">
        <v>647.70299999999997</v>
      </c>
      <c r="F268" s="240"/>
      <c r="G268" s="241">
        <f>ROUND(E268*F268,2)</f>
        <v>0</v>
      </c>
      <c r="H268" s="240"/>
      <c r="I268" s="241">
        <f>ROUND(E268*H268,2)</f>
        <v>0</v>
      </c>
      <c r="J268" s="240"/>
      <c r="K268" s="241">
        <f>ROUND(E268*J268,2)</f>
        <v>0</v>
      </c>
      <c r="L268" s="241">
        <v>21</v>
      </c>
      <c r="M268" s="241">
        <f>G268*(1+L268/100)</f>
        <v>0</v>
      </c>
      <c r="N268" s="241">
        <v>0</v>
      </c>
      <c r="O268" s="241">
        <f>ROUND(E268*N268,2)</f>
        <v>0</v>
      </c>
      <c r="P268" s="241">
        <v>0</v>
      </c>
      <c r="Q268" s="241">
        <f>ROUND(E268*P268,2)</f>
        <v>0</v>
      </c>
      <c r="R268" s="241" t="s">
        <v>346</v>
      </c>
      <c r="S268" s="241" t="s">
        <v>124</v>
      </c>
      <c r="T268" s="242" t="s">
        <v>124</v>
      </c>
      <c r="U268" s="222">
        <v>0</v>
      </c>
      <c r="V268" s="222">
        <f>ROUND(E268*U268,2)</f>
        <v>0</v>
      </c>
      <c r="W268" s="222"/>
      <c r="X268" s="222" t="s">
        <v>353</v>
      </c>
      <c r="Y268" s="212"/>
      <c r="Z268" s="212"/>
      <c r="AA268" s="212"/>
      <c r="AB268" s="212"/>
      <c r="AC268" s="212"/>
      <c r="AD268" s="212"/>
      <c r="AE268" s="212"/>
      <c r="AF268" s="212"/>
      <c r="AG268" s="212" t="s">
        <v>354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20"/>
      <c r="B269" s="221"/>
      <c r="C269" s="257"/>
      <c r="D269" s="248"/>
      <c r="E269" s="248"/>
      <c r="F269" s="248"/>
      <c r="G269" s="248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129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36">
        <v>79</v>
      </c>
      <c r="B270" s="237" t="s">
        <v>367</v>
      </c>
      <c r="C270" s="251" t="s">
        <v>368</v>
      </c>
      <c r="D270" s="238" t="s">
        <v>177</v>
      </c>
      <c r="E270" s="239">
        <v>647.70299999999997</v>
      </c>
      <c r="F270" s="240"/>
      <c r="G270" s="241">
        <f>ROUND(E270*F270,2)</f>
        <v>0</v>
      </c>
      <c r="H270" s="240"/>
      <c r="I270" s="241">
        <f>ROUND(E270*H270,2)</f>
        <v>0</v>
      </c>
      <c r="J270" s="240"/>
      <c r="K270" s="241">
        <f>ROUND(E270*J270,2)</f>
        <v>0</v>
      </c>
      <c r="L270" s="241">
        <v>21</v>
      </c>
      <c r="M270" s="241">
        <f>G270*(1+L270/100)</f>
        <v>0</v>
      </c>
      <c r="N270" s="241">
        <v>0</v>
      </c>
      <c r="O270" s="241">
        <f>ROUND(E270*N270,2)</f>
        <v>0</v>
      </c>
      <c r="P270" s="241">
        <v>0</v>
      </c>
      <c r="Q270" s="241">
        <f>ROUND(E270*P270,2)</f>
        <v>0</v>
      </c>
      <c r="R270" s="241" t="s">
        <v>346</v>
      </c>
      <c r="S270" s="241" t="s">
        <v>124</v>
      </c>
      <c r="T270" s="242" t="s">
        <v>124</v>
      </c>
      <c r="U270" s="222">
        <v>0</v>
      </c>
      <c r="V270" s="222">
        <f>ROUND(E270*U270,2)</f>
        <v>0</v>
      </c>
      <c r="W270" s="222"/>
      <c r="X270" s="222" t="s">
        <v>353</v>
      </c>
      <c r="Y270" s="212"/>
      <c r="Z270" s="212"/>
      <c r="AA270" s="212"/>
      <c r="AB270" s="212"/>
      <c r="AC270" s="212"/>
      <c r="AD270" s="212"/>
      <c r="AE270" s="212"/>
      <c r="AF270" s="212"/>
      <c r="AG270" s="212" t="s">
        <v>354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20"/>
      <c r="B271" s="221"/>
      <c r="C271" s="257"/>
      <c r="D271" s="248"/>
      <c r="E271" s="248"/>
      <c r="F271" s="248"/>
      <c r="G271" s="248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129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36">
        <v>80</v>
      </c>
      <c r="B272" s="237" t="s">
        <v>369</v>
      </c>
      <c r="C272" s="251" t="s">
        <v>370</v>
      </c>
      <c r="D272" s="238" t="s">
        <v>177</v>
      </c>
      <c r="E272" s="239">
        <v>1295.4059999999999</v>
      </c>
      <c r="F272" s="240"/>
      <c r="G272" s="241">
        <f>ROUND(E272*F272,2)</f>
        <v>0</v>
      </c>
      <c r="H272" s="240"/>
      <c r="I272" s="241">
        <f>ROUND(E272*H272,2)</f>
        <v>0</v>
      </c>
      <c r="J272" s="240"/>
      <c r="K272" s="241">
        <f>ROUND(E272*J272,2)</f>
        <v>0</v>
      </c>
      <c r="L272" s="241">
        <v>21</v>
      </c>
      <c r="M272" s="241">
        <f>G272*(1+L272/100)</f>
        <v>0</v>
      </c>
      <c r="N272" s="241">
        <v>0</v>
      </c>
      <c r="O272" s="241">
        <f>ROUND(E272*N272,2)</f>
        <v>0</v>
      </c>
      <c r="P272" s="241">
        <v>0</v>
      </c>
      <c r="Q272" s="241">
        <f>ROUND(E272*P272,2)</f>
        <v>0</v>
      </c>
      <c r="R272" s="241" t="s">
        <v>371</v>
      </c>
      <c r="S272" s="241" t="s">
        <v>124</v>
      </c>
      <c r="T272" s="242" t="s">
        <v>124</v>
      </c>
      <c r="U272" s="222">
        <v>6.0000000000000001E-3</v>
      </c>
      <c r="V272" s="222">
        <f>ROUND(E272*U272,2)</f>
        <v>7.77</v>
      </c>
      <c r="W272" s="222"/>
      <c r="X272" s="222" t="s">
        <v>353</v>
      </c>
      <c r="Y272" s="212"/>
      <c r="Z272" s="212"/>
      <c r="AA272" s="212"/>
      <c r="AB272" s="212"/>
      <c r="AC272" s="212"/>
      <c r="AD272" s="212"/>
      <c r="AE272" s="212"/>
      <c r="AF272" s="212"/>
      <c r="AG272" s="212" t="s">
        <v>354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20"/>
      <c r="B273" s="221"/>
      <c r="C273" s="252" t="s">
        <v>372</v>
      </c>
      <c r="D273" s="243"/>
      <c r="E273" s="243"/>
      <c r="F273" s="243"/>
      <c r="G273" s="243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128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20"/>
      <c r="B274" s="221"/>
      <c r="C274" s="253"/>
      <c r="D274" s="244"/>
      <c r="E274" s="244"/>
      <c r="F274" s="244"/>
      <c r="G274" s="244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129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x14ac:dyDescent="0.2">
      <c r="A275" s="230" t="s">
        <v>118</v>
      </c>
      <c r="B275" s="231" t="s">
        <v>90</v>
      </c>
      <c r="C275" s="250" t="s">
        <v>27</v>
      </c>
      <c r="D275" s="232"/>
      <c r="E275" s="233"/>
      <c r="F275" s="234"/>
      <c r="G275" s="234">
        <f>SUMIF(AG276:AG301,"&lt;&gt;NOR",G276:G301)</f>
        <v>0</v>
      </c>
      <c r="H275" s="234"/>
      <c r="I275" s="234">
        <f>SUM(I276:I301)</f>
        <v>0</v>
      </c>
      <c r="J275" s="234"/>
      <c r="K275" s="234">
        <f>SUM(K276:K301)</f>
        <v>0</v>
      </c>
      <c r="L275" s="234"/>
      <c r="M275" s="234">
        <f>SUM(M276:M301)</f>
        <v>0</v>
      </c>
      <c r="N275" s="234"/>
      <c r="O275" s="234">
        <f>SUM(O276:O301)</f>
        <v>0</v>
      </c>
      <c r="P275" s="234"/>
      <c r="Q275" s="234">
        <f>SUM(Q276:Q301)</f>
        <v>0</v>
      </c>
      <c r="R275" s="234"/>
      <c r="S275" s="234"/>
      <c r="T275" s="235"/>
      <c r="U275" s="229"/>
      <c r="V275" s="229">
        <f>SUM(V276:V301)</f>
        <v>0</v>
      </c>
      <c r="W275" s="229"/>
      <c r="X275" s="229"/>
      <c r="AG275" t="s">
        <v>119</v>
      </c>
    </row>
    <row r="276" spans="1:60" outlineLevel="1" x14ac:dyDescent="0.2">
      <c r="A276" s="236">
        <v>81</v>
      </c>
      <c r="B276" s="237" t="s">
        <v>373</v>
      </c>
      <c r="C276" s="251" t="s">
        <v>374</v>
      </c>
      <c r="D276" s="238" t="s">
        <v>375</v>
      </c>
      <c r="E276" s="239">
        <v>1</v>
      </c>
      <c r="F276" s="240"/>
      <c r="G276" s="241">
        <f>ROUND(E276*F276,2)</f>
        <v>0</v>
      </c>
      <c r="H276" s="240"/>
      <c r="I276" s="241">
        <f>ROUND(E276*H276,2)</f>
        <v>0</v>
      </c>
      <c r="J276" s="240"/>
      <c r="K276" s="241">
        <f>ROUND(E276*J276,2)</f>
        <v>0</v>
      </c>
      <c r="L276" s="241">
        <v>21</v>
      </c>
      <c r="M276" s="241">
        <f>G276*(1+L276/100)</f>
        <v>0</v>
      </c>
      <c r="N276" s="241">
        <v>0</v>
      </c>
      <c r="O276" s="241">
        <f>ROUND(E276*N276,2)</f>
        <v>0</v>
      </c>
      <c r="P276" s="241">
        <v>0</v>
      </c>
      <c r="Q276" s="241">
        <f>ROUND(E276*P276,2)</f>
        <v>0</v>
      </c>
      <c r="R276" s="241"/>
      <c r="S276" s="241" t="s">
        <v>124</v>
      </c>
      <c r="T276" s="242" t="s">
        <v>376</v>
      </c>
      <c r="U276" s="222">
        <v>0</v>
      </c>
      <c r="V276" s="222">
        <f>ROUND(E276*U276,2)</f>
        <v>0</v>
      </c>
      <c r="W276" s="222"/>
      <c r="X276" s="222" t="s">
        <v>377</v>
      </c>
      <c r="Y276" s="212"/>
      <c r="Z276" s="212"/>
      <c r="AA276" s="212"/>
      <c r="AB276" s="212"/>
      <c r="AC276" s="212"/>
      <c r="AD276" s="212"/>
      <c r="AE276" s="212"/>
      <c r="AF276" s="212"/>
      <c r="AG276" s="212" t="s">
        <v>378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20"/>
      <c r="B277" s="221"/>
      <c r="C277" s="256" t="s">
        <v>379</v>
      </c>
      <c r="D277" s="247"/>
      <c r="E277" s="247"/>
      <c r="F277" s="247"/>
      <c r="G277" s="247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160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45" t="str">
        <f>C277</f>
        <v>Zaměření a vytýčení stávajících inženýrských sítí v místě stavby z hlediska jejich ochrany při provádění stavby.</v>
      </c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20"/>
      <c r="B278" s="221"/>
      <c r="C278" s="253"/>
      <c r="D278" s="244"/>
      <c r="E278" s="244"/>
      <c r="F278" s="244"/>
      <c r="G278" s="244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129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36">
        <v>82</v>
      </c>
      <c r="B279" s="237" t="s">
        <v>380</v>
      </c>
      <c r="C279" s="251" t="s">
        <v>381</v>
      </c>
      <c r="D279" s="238" t="s">
        <v>375</v>
      </c>
      <c r="E279" s="239">
        <v>1</v>
      </c>
      <c r="F279" s="240"/>
      <c r="G279" s="241">
        <f>ROUND(E279*F279,2)</f>
        <v>0</v>
      </c>
      <c r="H279" s="240"/>
      <c r="I279" s="241">
        <f>ROUND(E279*H279,2)</f>
        <v>0</v>
      </c>
      <c r="J279" s="240"/>
      <c r="K279" s="241">
        <f>ROUND(E279*J279,2)</f>
        <v>0</v>
      </c>
      <c r="L279" s="241">
        <v>21</v>
      </c>
      <c r="M279" s="241">
        <f>G279*(1+L279/100)</f>
        <v>0</v>
      </c>
      <c r="N279" s="241">
        <v>0</v>
      </c>
      <c r="O279" s="241">
        <f>ROUND(E279*N279,2)</f>
        <v>0</v>
      </c>
      <c r="P279" s="241">
        <v>0</v>
      </c>
      <c r="Q279" s="241">
        <f>ROUND(E279*P279,2)</f>
        <v>0</v>
      </c>
      <c r="R279" s="241"/>
      <c r="S279" s="241" t="s">
        <v>124</v>
      </c>
      <c r="T279" s="242" t="s">
        <v>376</v>
      </c>
      <c r="U279" s="222">
        <v>0</v>
      </c>
      <c r="V279" s="222">
        <f>ROUND(E279*U279,2)</f>
        <v>0</v>
      </c>
      <c r="W279" s="222"/>
      <c r="X279" s="222" t="s">
        <v>377</v>
      </c>
      <c r="Y279" s="212"/>
      <c r="Z279" s="212"/>
      <c r="AA279" s="212"/>
      <c r="AB279" s="212"/>
      <c r="AC279" s="212"/>
      <c r="AD279" s="212"/>
      <c r="AE279" s="212"/>
      <c r="AF279" s="212"/>
      <c r="AG279" s="212" t="s">
        <v>382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20"/>
      <c r="B280" s="221"/>
      <c r="C280" s="256" t="s">
        <v>383</v>
      </c>
      <c r="D280" s="247"/>
      <c r="E280" s="247"/>
      <c r="F280" s="247"/>
      <c r="G280" s="247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160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20"/>
      <c r="B281" s="221"/>
      <c r="C281" s="255" t="s">
        <v>384</v>
      </c>
      <c r="D281" s="246"/>
      <c r="E281" s="246"/>
      <c r="F281" s="246"/>
      <c r="G281" s="246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160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45" t="str">
        <f>C281</f>
        <v>Sejmutí ornice, hrubá úprava terénu a zpevnění ploch pro osazení objektů sociálního zařízení staveniště a kanceláří stavby.</v>
      </c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20"/>
      <c r="B282" s="221"/>
      <c r="C282" s="255" t="s">
        <v>385</v>
      </c>
      <c r="D282" s="246"/>
      <c r="E282" s="246"/>
      <c r="F282" s="246"/>
      <c r="G282" s="246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160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20"/>
      <c r="B283" s="221"/>
      <c r="C283" s="255" t="s">
        <v>386</v>
      </c>
      <c r="D283" s="246"/>
      <c r="E283" s="246"/>
      <c r="F283" s="246"/>
      <c r="G283" s="246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160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20"/>
      <c r="B284" s="221"/>
      <c r="C284" s="255" t="s">
        <v>387</v>
      </c>
      <c r="D284" s="246"/>
      <c r="E284" s="246"/>
      <c r="F284" s="246"/>
      <c r="G284" s="246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160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20"/>
      <c r="B285" s="221"/>
      <c r="C285" s="253"/>
      <c r="D285" s="244"/>
      <c r="E285" s="244"/>
      <c r="F285" s="244"/>
      <c r="G285" s="244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129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36">
        <v>83</v>
      </c>
      <c r="B286" s="237" t="s">
        <v>388</v>
      </c>
      <c r="C286" s="251" t="s">
        <v>389</v>
      </c>
      <c r="D286" s="238" t="s">
        <v>375</v>
      </c>
      <c r="E286" s="239">
        <v>1</v>
      </c>
      <c r="F286" s="240"/>
      <c r="G286" s="241">
        <f>ROUND(E286*F286,2)</f>
        <v>0</v>
      </c>
      <c r="H286" s="240"/>
      <c r="I286" s="241">
        <f>ROUND(E286*H286,2)</f>
        <v>0</v>
      </c>
      <c r="J286" s="240"/>
      <c r="K286" s="241">
        <f>ROUND(E286*J286,2)</f>
        <v>0</v>
      </c>
      <c r="L286" s="241">
        <v>21</v>
      </c>
      <c r="M286" s="241">
        <f>G286*(1+L286/100)</f>
        <v>0</v>
      </c>
      <c r="N286" s="241">
        <v>0</v>
      </c>
      <c r="O286" s="241">
        <f>ROUND(E286*N286,2)</f>
        <v>0</v>
      </c>
      <c r="P286" s="241">
        <v>0</v>
      </c>
      <c r="Q286" s="241">
        <f>ROUND(E286*P286,2)</f>
        <v>0</v>
      </c>
      <c r="R286" s="241"/>
      <c r="S286" s="241" t="s">
        <v>124</v>
      </c>
      <c r="T286" s="242" t="s">
        <v>376</v>
      </c>
      <c r="U286" s="222">
        <v>0</v>
      </c>
      <c r="V286" s="222">
        <f>ROUND(E286*U286,2)</f>
        <v>0</v>
      </c>
      <c r="W286" s="222"/>
      <c r="X286" s="222" t="s">
        <v>377</v>
      </c>
      <c r="Y286" s="212"/>
      <c r="Z286" s="212"/>
      <c r="AA286" s="212"/>
      <c r="AB286" s="212"/>
      <c r="AC286" s="212"/>
      <c r="AD286" s="212"/>
      <c r="AE286" s="212"/>
      <c r="AF286" s="212"/>
      <c r="AG286" s="212" t="s">
        <v>382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20"/>
      <c r="B287" s="221"/>
      <c r="C287" s="256" t="s">
        <v>390</v>
      </c>
      <c r="D287" s="247"/>
      <c r="E287" s="247"/>
      <c r="F287" s="247"/>
      <c r="G287" s="247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160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20"/>
      <c r="B288" s="221"/>
      <c r="C288" s="255" t="s">
        <v>391</v>
      </c>
      <c r="D288" s="246"/>
      <c r="E288" s="246"/>
      <c r="F288" s="246"/>
      <c r="G288" s="246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160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20"/>
      <c r="B289" s="221"/>
      <c r="C289" s="255" t="s">
        <v>392</v>
      </c>
      <c r="D289" s="246"/>
      <c r="E289" s="246"/>
      <c r="F289" s="246"/>
      <c r="G289" s="246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160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45" t="str">
        <f>C289</f>
        <v>Spotřeba vody a elektrické energie, nebo pohonných hmot pro potřebu sociálních zařízení a kanceláří stavby.</v>
      </c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20"/>
      <c r="B290" s="221"/>
      <c r="C290" s="253"/>
      <c r="D290" s="244"/>
      <c r="E290" s="244"/>
      <c r="F290" s="244"/>
      <c r="G290" s="244"/>
      <c r="H290" s="222"/>
      <c r="I290" s="222"/>
      <c r="J290" s="222"/>
      <c r="K290" s="222"/>
      <c r="L290" s="222"/>
      <c r="M290" s="222"/>
      <c r="N290" s="222"/>
      <c r="O290" s="222"/>
      <c r="P290" s="222"/>
      <c r="Q290" s="222"/>
      <c r="R290" s="222"/>
      <c r="S290" s="222"/>
      <c r="T290" s="222"/>
      <c r="U290" s="222"/>
      <c r="V290" s="222"/>
      <c r="W290" s="222"/>
      <c r="X290" s="222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129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36">
        <v>84</v>
      </c>
      <c r="B291" s="237" t="s">
        <v>393</v>
      </c>
      <c r="C291" s="251" t="s">
        <v>394</v>
      </c>
      <c r="D291" s="238" t="s">
        <v>375</v>
      </c>
      <c r="E291" s="239">
        <v>1</v>
      </c>
      <c r="F291" s="240"/>
      <c r="G291" s="241">
        <f>ROUND(E291*F291,2)</f>
        <v>0</v>
      </c>
      <c r="H291" s="240"/>
      <c r="I291" s="241">
        <f>ROUND(E291*H291,2)</f>
        <v>0</v>
      </c>
      <c r="J291" s="240"/>
      <c r="K291" s="241">
        <f>ROUND(E291*J291,2)</f>
        <v>0</v>
      </c>
      <c r="L291" s="241">
        <v>21</v>
      </c>
      <c r="M291" s="241">
        <f>G291*(1+L291/100)</f>
        <v>0</v>
      </c>
      <c r="N291" s="241">
        <v>0</v>
      </c>
      <c r="O291" s="241">
        <f>ROUND(E291*N291,2)</f>
        <v>0</v>
      </c>
      <c r="P291" s="241">
        <v>0</v>
      </c>
      <c r="Q291" s="241">
        <f>ROUND(E291*P291,2)</f>
        <v>0</v>
      </c>
      <c r="R291" s="241"/>
      <c r="S291" s="241" t="s">
        <v>124</v>
      </c>
      <c r="T291" s="242" t="s">
        <v>376</v>
      </c>
      <c r="U291" s="222">
        <v>0</v>
      </c>
      <c r="V291" s="222">
        <f>ROUND(E291*U291,2)</f>
        <v>0</v>
      </c>
      <c r="W291" s="222"/>
      <c r="X291" s="222" t="s">
        <v>377</v>
      </c>
      <c r="Y291" s="212"/>
      <c r="Z291" s="212"/>
      <c r="AA291" s="212"/>
      <c r="AB291" s="212"/>
      <c r="AC291" s="212"/>
      <c r="AD291" s="212"/>
      <c r="AE291" s="212"/>
      <c r="AF291" s="212"/>
      <c r="AG291" s="212" t="s">
        <v>382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20"/>
      <c r="B292" s="221"/>
      <c r="C292" s="256" t="s">
        <v>395</v>
      </c>
      <c r="D292" s="247"/>
      <c r="E292" s="247"/>
      <c r="F292" s="247"/>
      <c r="G292" s="247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160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45" t="str">
        <f>C292</f>
        <v>Odvoz kontejnerů a ohrazení pro skladování a uvedení zpevněných ploch pro skladování do původního stavu.</v>
      </c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20"/>
      <c r="B293" s="221"/>
      <c r="C293" s="255" t="s">
        <v>396</v>
      </c>
      <c r="D293" s="246"/>
      <c r="E293" s="246"/>
      <c r="F293" s="246"/>
      <c r="G293" s="246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160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45" t="str">
        <f>C293</f>
        <v>Odvoz mobilních buněk sociálního zařízení, nebo uvedení do původního stavu prostor pronajatých. Případné ohumusování.</v>
      </c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20"/>
      <c r="B294" s="221"/>
      <c r="C294" s="255" t="s">
        <v>397</v>
      </c>
      <c r="D294" s="246"/>
      <c r="E294" s="246"/>
      <c r="F294" s="246"/>
      <c r="G294" s="246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160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20"/>
      <c r="B295" s="221"/>
      <c r="C295" s="255" t="s">
        <v>398</v>
      </c>
      <c r="D295" s="246"/>
      <c r="E295" s="246"/>
      <c r="F295" s="246"/>
      <c r="G295" s="246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160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20"/>
      <c r="B296" s="221"/>
      <c r="C296" s="253"/>
      <c r="D296" s="244"/>
      <c r="E296" s="244"/>
      <c r="F296" s="244"/>
      <c r="G296" s="244"/>
      <c r="H296" s="222"/>
      <c r="I296" s="222"/>
      <c r="J296" s="222"/>
      <c r="K296" s="222"/>
      <c r="L296" s="222"/>
      <c r="M296" s="222"/>
      <c r="N296" s="222"/>
      <c r="O296" s="222"/>
      <c r="P296" s="222"/>
      <c r="Q296" s="222"/>
      <c r="R296" s="222"/>
      <c r="S296" s="222"/>
      <c r="T296" s="222"/>
      <c r="U296" s="222"/>
      <c r="V296" s="222"/>
      <c r="W296" s="222"/>
      <c r="X296" s="222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129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36">
        <v>85</v>
      </c>
      <c r="B297" s="237" t="s">
        <v>399</v>
      </c>
      <c r="C297" s="251" t="s">
        <v>400</v>
      </c>
      <c r="D297" s="238" t="s">
        <v>375</v>
      </c>
      <c r="E297" s="239">
        <v>1</v>
      </c>
      <c r="F297" s="240"/>
      <c r="G297" s="241">
        <f>ROUND(E297*F297,2)</f>
        <v>0</v>
      </c>
      <c r="H297" s="240"/>
      <c r="I297" s="241">
        <f>ROUND(E297*H297,2)</f>
        <v>0</v>
      </c>
      <c r="J297" s="240"/>
      <c r="K297" s="241">
        <f>ROUND(E297*J297,2)</f>
        <v>0</v>
      </c>
      <c r="L297" s="241">
        <v>21</v>
      </c>
      <c r="M297" s="241">
        <f>G297*(1+L297/100)</f>
        <v>0</v>
      </c>
      <c r="N297" s="241">
        <v>0</v>
      </c>
      <c r="O297" s="241">
        <f>ROUND(E297*N297,2)</f>
        <v>0</v>
      </c>
      <c r="P297" s="241">
        <v>0</v>
      </c>
      <c r="Q297" s="241">
        <f>ROUND(E297*P297,2)</f>
        <v>0</v>
      </c>
      <c r="R297" s="241"/>
      <c r="S297" s="241" t="s">
        <v>141</v>
      </c>
      <c r="T297" s="242" t="s">
        <v>376</v>
      </c>
      <c r="U297" s="222">
        <v>0</v>
      </c>
      <c r="V297" s="222">
        <f>ROUND(E297*U297,2)</f>
        <v>0</v>
      </c>
      <c r="W297" s="222"/>
      <c r="X297" s="222" t="s">
        <v>377</v>
      </c>
      <c r="Y297" s="212"/>
      <c r="Z297" s="212"/>
      <c r="AA297" s="212"/>
      <c r="AB297" s="212"/>
      <c r="AC297" s="212"/>
      <c r="AD297" s="212"/>
      <c r="AE297" s="212"/>
      <c r="AF297" s="212"/>
      <c r="AG297" s="212" t="s">
        <v>378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20"/>
      <c r="B298" s="221"/>
      <c r="C298" s="257"/>
      <c r="D298" s="248"/>
      <c r="E298" s="248"/>
      <c r="F298" s="248"/>
      <c r="G298" s="248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129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36">
        <v>86</v>
      </c>
      <c r="B299" s="237" t="s">
        <v>401</v>
      </c>
      <c r="C299" s="251" t="s">
        <v>402</v>
      </c>
      <c r="D299" s="238" t="s">
        <v>375</v>
      </c>
      <c r="E299" s="239">
        <v>1</v>
      </c>
      <c r="F299" s="240"/>
      <c r="G299" s="241">
        <f>ROUND(E299*F299,2)</f>
        <v>0</v>
      </c>
      <c r="H299" s="240"/>
      <c r="I299" s="241">
        <f>ROUND(E299*H299,2)</f>
        <v>0</v>
      </c>
      <c r="J299" s="240"/>
      <c r="K299" s="241">
        <f>ROUND(E299*J299,2)</f>
        <v>0</v>
      </c>
      <c r="L299" s="241">
        <v>21</v>
      </c>
      <c r="M299" s="241">
        <f>G299*(1+L299/100)</f>
        <v>0</v>
      </c>
      <c r="N299" s="241">
        <v>0</v>
      </c>
      <c r="O299" s="241">
        <f>ROUND(E299*N299,2)</f>
        <v>0</v>
      </c>
      <c r="P299" s="241">
        <v>0</v>
      </c>
      <c r="Q299" s="241">
        <f>ROUND(E299*P299,2)</f>
        <v>0</v>
      </c>
      <c r="R299" s="241"/>
      <c r="S299" s="241" t="s">
        <v>124</v>
      </c>
      <c r="T299" s="242" t="s">
        <v>376</v>
      </c>
      <c r="U299" s="222">
        <v>0</v>
      </c>
      <c r="V299" s="222">
        <f>ROUND(E299*U299,2)</f>
        <v>0</v>
      </c>
      <c r="W299" s="222"/>
      <c r="X299" s="222" t="s">
        <v>377</v>
      </c>
      <c r="Y299" s="212"/>
      <c r="Z299" s="212"/>
      <c r="AA299" s="212"/>
      <c r="AB299" s="212"/>
      <c r="AC299" s="212"/>
      <c r="AD299" s="212"/>
      <c r="AE299" s="212"/>
      <c r="AF299" s="212"/>
      <c r="AG299" s="212" t="s">
        <v>378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20"/>
      <c r="B300" s="221"/>
      <c r="C300" s="256" t="s">
        <v>403</v>
      </c>
      <c r="D300" s="247"/>
      <c r="E300" s="247"/>
      <c r="F300" s="247"/>
      <c r="G300" s="247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160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20"/>
      <c r="B301" s="221"/>
      <c r="C301" s="253"/>
      <c r="D301" s="244"/>
      <c r="E301" s="244"/>
      <c r="F301" s="244"/>
      <c r="G301" s="244"/>
      <c r="H301" s="222"/>
      <c r="I301" s="222"/>
      <c r="J301" s="222"/>
      <c r="K301" s="222"/>
      <c r="L301" s="222"/>
      <c r="M301" s="222"/>
      <c r="N301" s="222"/>
      <c r="O301" s="222"/>
      <c r="P301" s="222"/>
      <c r="Q301" s="222"/>
      <c r="R301" s="222"/>
      <c r="S301" s="222"/>
      <c r="T301" s="222"/>
      <c r="U301" s="222"/>
      <c r="V301" s="222"/>
      <c r="W301" s="222"/>
      <c r="X301" s="222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129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x14ac:dyDescent="0.2">
      <c r="A302" s="230" t="s">
        <v>118</v>
      </c>
      <c r="B302" s="231" t="s">
        <v>91</v>
      </c>
      <c r="C302" s="250" t="s">
        <v>28</v>
      </c>
      <c r="D302" s="232"/>
      <c r="E302" s="233"/>
      <c r="F302" s="234"/>
      <c r="G302" s="234">
        <f>SUMIF(AG303:AG323,"&lt;&gt;NOR",G303:G323)</f>
        <v>0</v>
      </c>
      <c r="H302" s="234"/>
      <c r="I302" s="234">
        <f>SUM(I303:I323)</f>
        <v>0</v>
      </c>
      <c r="J302" s="234"/>
      <c r="K302" s="234">
        <f>SUM(K303:K323)</f>
        <v>0</v>
      </c>
      <c r="L302" s="234"/>
      <c r="M302" s="234">
        <f>SUM(M303:M323)</f>
        <v>0</v>
      </c>
      <c r="N302" s="234"/>
      <c r="O302" s="234">
        <f>SUM(O303:O323)</f>
        <v>0</v>
      </c>
      <c r="P302" s="234"/>
      <c r="Q302" s="234">
        <f>SUM(Q303:Q323)</f>
        <v>0</v>
      </c>
      <c r="R302" s="234"/>
      <c r="S302" s="234"/>
      <c r="T302" s="235"/>
      <c r="U302" s="229"/>
      <c r="V302" s="229">
        <f>SUM(V303:V323)</f>
        <v>0</v>
      </c>
      <c r="W302" s="229"/>
      <c r="X302" s="229"/>
      <c r="AG302" t="s">
        <v>119</v>
      </c>
    </row>
    <row r="303" spans="1:60" outlineLevel="1" x14ac:dyDescent="0.2">
      <c r="A303" s="236">
        <v>87</v>
      </c>
      <c r="B303" s="237" t="s">
        <v>404</v>
      </c>
      <c r="C303" s="251" t="s">
        <v>405</v>
      </c>
      <c r="D303" s="238" t="s">
        <v>375</v>
      </c>
      <c r="E303" s="239">
        <v>1</v>
      </c>
      <c r="F303" s="240"/>
      <c r="G303" s="241">
        <f>ROUND(E303*F303,2)</f>
        <v>0</v>
      </c>
      <c r="H303" s="240"/>
      <c r="I303" s="241">
        <f>ROUND(E303*H303,2)</f>
        <v>0</v>
      </c>
      <c r="J303" s="240"/>
      <c r="K303" s="241">
        <f>ROUND(E303*J303,2)</f>
        <v>0</v>
      </c>
      <c r="L303" s="241">
        <v>21</v>
      </c>
      <c r="M303" s="241">
        <f>G303*(1+L303/100)</f>
        <v>0</v>
      </c>
      <c r="N303" s="241">
        <v>0</v>
      </c>
      <c r="O303" s="241">
        <f>ROUND(E303*N303,2)</f>
        <v>0</v>
      </c>
      <c r="P303" s="241">
        <v>0</v>
      </c>
      <c r="Q303" s="241">
        <f>ROUND(E303*P303,2)</f>
        <v>0</v>
      </c>
      <c r="R303" s="241"/>
      <c r="S303" s="241" t="s">
        <v>124</v>
      </c>
      <c r="T303" s="242" t="s">
        <v>376</v>
      </c>
      <c r="U303" s="222">
        <v>0</v>
      </c>
      <c r="V303" s="222">
        <f>ROUND(E303*U303,2)</f>
        <v>0</v>
      </c>
      <c r="W303" s="222"/>
      <c r="X303" s="222" t="s">
        <v>377</v>
      </c>
      <c r="Y303" s="212"/>
      <c r="Z303" s="212"/>
      <c r="AA303" s="212"/>
      <c r="AB303" s="212"/>
      <c r="AC303" s="212"/>
      <c r="AD303" s="212"/>
      <c r="AE303" s="212"/>
      <c r="AF303" s="212"/>
      <c r="AG303" s="212" t="s">
        <v>378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ht="22.5" outlineLevel="1" x14ac:dyDescent="0.2">
      <c r="A304" s="220"/>
      <c r="B304" s="221"/>
      <c r="C304" s="256" t="s">
        <v>406</v>
      </c>
      <c r="D304" s="247"/>
      <c r="E304" s="247"/>
      <c r="F304" s="247"/>
      <c r="G304" s="247"/>
      <c r="H304" s="222"/>
      <c r="I304" s="222"/>
      <c r="J304" s="222"/>
      <c r="K304" s="222"/>
      <c r="L304" s="222"/>
      <c r="M304" s="222"/>
      <c r="N304" s="222"/>
      <c r="O304" s="222"/>
      <c r="P304" s="222"/>
      <c r="Q304" s="222"/>
      <c r="R304" s="222"/>
      <c r="S304" s="222"/>
      <c r="T304" s="222"/>
      <c r="U304" s="222"/>
      <c r="V304" s="222"/>
      <c r="W304" s="222"/>
      <c r="X304" s="222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160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45" t="str">
        <f>C304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20"/>
      <c r="B305" s="221"/>
      <c r="C305" s="253"/>
      <c r="D305" s="244"/>
      <c r="E305" s="244"/>
      <c r="F305" s="244"/>
      <c r="G305" s="244"/>
      <c r="H305" s="222"/>
      <c r="I305" s="222"/>
      <c r="J305" s="222"/>
      <c r="K305" s="222"/>
      <c r="L305" s="222"/>
      <c r="M305" s="222"/>
      <c r="N305" s="222"/>
      <c r="O305" s="222"/>
      <c r="P305" s="222"/>
      <c r="Q305" s="222"/>
      <c r="R305" s="222"/>
      <c r="S305" s="222"/>
      <c r="T305" s="222"/>
      <c r="U305" s="222"/>
      <c r="V305" s="222"/>
      <c r="W305" s="222"/>
      <c r="X305" s="222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129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36">
        <v>88</v>
      </c>
      <c r="B306" s="237" t="s">
        <v>407</v>
      </c>
      <c r="C306" s="251" t="s">
        <v>408</v>
      </c>
      <c r="D306" s="238" t="s">
        <v>375</v>
      </c>
      <c r="E306" s="239">
        <v>1</v>
      </c>
      <c r="F306" s="240"/>
      <c r="G306" s="241">
        <f>ROUND(E306*F306,2)</f>
        <v>0</v>
      </c>
      <c r="H306" s="240"/>
      <c r="I306" s="241">
        <f>ROUND(E306*H306,2)</f>
        <v>0</v>
      </c>
      <c r="J306" s="240"/>
      <c r="K306" s="241">
        <f>ROUND(E306*J306,2)</f>
        <v>0</v>
      </c>
      <c r="L306" s="241">
        <v>21</v>
      </c>
      <c r="M306" s="241">
        <f>G306*(1+L306/100)</f>
        <v>0</v>
      </c>
      <c r="N306" s="241">
        <v>0</v>
      </c>
      <c r="O306" s="241">
        <f>ROUND(E306*N306,2)</f>
        <v>0</v>
      </c>
      <c r="P306" s="241">
        <v>0</v>
      </c>
      <c r="Q306" s="241">
        <f>ROUND(E306*P306,2)</f>
        <v>0</v>
      </c>
      <c r="R306" s="241"/>
      <c r="S306" s="241" t="s">
        <v>124</v>
      </c>
      <c r="T306" s="242" t="s">
        <v>376</v>
      </c>
      <c r="U306" s="222">
        <v>0</v>
      </c>
      <c r="V306" s="222">
        <f>ROUND(E306*U306,2)</f>
        <v>0</v>
      </c>
      <c r="W306" s="222"/>
      <c r="X306" s="222" t="s">
        <v>377</v>
      </c>
      <c r="Y306" s="212"/>
      <c r="Z306" s="212"/>
      <c r="AA306" s="212"/>
      <c r="AB306" s="212"/>
      <c r="AC306" s="212"/>
      <c r="AD306" s="212"/>
      <c r="AE306" s="212"/>
      <c r="AF306" s="212"/>
      <c r="AG306" s="212" t="s">
        <v>378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ht="22.5" outlineLevel="1" x14ac:dyDescent="0.2">
      <c r="A307" s="220"/>
      <c r="B307" s="221"/>
      <c r="C307" s="256" t="s">
        <v>409</v>
      </c>
      <c r="D307" s="247"/>
      <c r="E307" s="247"/>
      <c r="F307" s="247"/>
      <c r="G307" s="247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160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45" t="str">
        <f>C307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20"/>
      <c r="B308" s="221"/>
      <c r="C308" s="253"/>
      <c r="D308" s="244"/>
      <c r="E308" s="244"/>
      <c r="F308" s="244"/>
      <c r="G308" s="244"/>
      <c r="H308" s="222"/>
      <c r="I308" s="222"/>
      <c r="J308" s="222"/>
      <c r="K308" s="222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222"/>
      <c r="W308" s="222"/>
      <c r="X308" s="222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129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36">
        <v>89</v>
      </c>
      <c r="B309" s="237" t="s">
        <v>410</v>
      </c>
      <c r="C309" s="251" t="s">
        <v>411</v>
      </c>
      <c r="D309" s="238" t="s">
        <v>375</v>
      </c>
      <c r="E309" s="239">
        <v>1</v>
      </c>
      <c r="F309" s="240"/>
      <c r="G309" s="241">
        <f>ROUND(E309*F309,2)</f>
        <v>0</v>
      </c>
      <c r="H309" s="240"/>
      <c r="I309" s="241">
        <f>ROUND(E309*H309,2)</f>
        <v>0</v>
      </c>
      <c r="J309" s="240"/>
      <c r="K309" s="241">
        <f>ROUND(E309*J309,2)</f>
        <v>0</v>
      </c>
      <c r="L309" s="241">
        <v>21</v>
      </c>
      <c r="M309" s="241">
        <f>G309*(1+L309/100)</f>
        <v>0</v>
      </c>
      <c r="N309" s="241">
        <v>0</v>
      </c>
      <c r="O309" s="241">
        <f>ROUND(E309*N309,2)</f>
        <v>0</v>
      </c>
      <c r="P309" s="241">
        <v>0</v>
      </c>
      <c r="Q309" s="241">
        <f>ROUND(E309*P309,2)</f>
        <v>0</v>
      </c>
      <c r="R309" s="241"/>
      <c r="S309" s="241" t="s">
        <v>124</v>
      </c>
      <c r="T309" s="242" t="s">
        <v>376</v>
      </c>
      <c r="U309" s="222">
        <v>0</v>
      </c>
      <c r="V309" s="222">
        <f>ROUND(E309*U309,2)</f>
        <v>0</v>
      </c>
      <c r="W309" s="222"/>
      <c r="X309" s="222" t="s">
        <v>377</v>
      </c>
      <c r="Y309" s="212"/>
      <c r="Z309" s="212"/>
      <c r="AA309" s="212"/>
      <c r="AB309" s="212"/>
      <c r="AC309" s="212"/>
      <c r="AD309" s="212"/>
      <c r="AE309" s="212"/>
      <c r="AF309" s="212"/>
      <c r="AG309" s="212" t="s">
        <v>378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ht="33.75" outlineLevel="1" x14ac:dyDescent="0.2">
      <c r="A310" s="220"/>
      <c r="B310" s="221"/>
      <c r="C310" s="256" t="s">
        <v>412</v>
      </c>
      <c r="D310" s="247"/>
      <c r="E310" s="247"/>
      <c r="F310" s="247"/>
      <c r="G310" s="247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160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45" t="str">
        <f>C310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20"/>
      <c r="B311" s="221"/>
      <c r="C311" s="253"/>
      <c r="D311" s="244"/>
      <c r="E311" s="244"/>
      <c r="F311" s="244"/>
      <c r="G311" s="244"/>
      <c r="H311" s="222"/>
      <c r="I311" s="222"/>
      <c r="J311" s="222"/>
      <c r="K311" s="222"/>
      <c r="L311" s="222"/>
      <c r="M311" s="222"/>
      <c r="N311" s="222"/>
      <c r="O311" s="222"/>
      <c r="P311" s="222"/>
      <c r="Q311" s="222"/>
      <c r="R311" s="222"/>
      <c r="S311" s="222"/>
      <c r="T311" s="222"/>
      <c r="U311" s="222"/>
      <c r="V311" s="222"/>
      <c r="W311" s="222"/>
      <c r="X311" s="222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129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36">
        <v>90</v>
      </c>
      <c r="B312" s="237" t="s">
        <v>413</v>
      </c>
      <c r="C312" s="251" t="s">
        <v>414</v>
      </c>
      <c r="D312" s="238" t="s">
        <v>375</v>
      </c>
      <c r="E312" s="239">
        <v>1</v>
      </c>
      <c r="F312" s="240"/>
      <c r="G312" s="241">
        <f>ROUND(E312*F312,2)</f>
        <v>0</v>
      </c>
      <c r="H312" s="240"/>
      <c r="I312" s="241">
        <f>ROUND(E312*H312,2)</f>
        <v>0</v>
      </c>
      <c r="J312" s="240"/>
      <c r="K312" s="241">
        <f>ROUND(E312*J312,2)</f>
        <v>0</v>
      </c>
      <c r="L312" s="241">
        <v>21</v>
      </c>
      <c r="M312" s="241">
        <f>G312*(1+L312/100)</f>
        <v>0</v>
      </c>
      <c r="N312" s="241">
        <v>0</v>
      </c>
      <c r="O312" s="241">
        <f>ROUND(E312*N312,2)</f>
        <v>0</v>
      </c>
      <c r="P312" s="241">
        <v>0</v>
      </c>
      <c r="Q312" s="241">
        <f>ROUND(E312*P312,2)</f>
        <v>0</v>
      </c>
      <c r="R312" s="241"/>
      <c r="S312" s="241" t="s">
        <v>124</v>
      </c>
      <c r="T312" s="242" t="s">
        <v>376</v>
      </c>
      <c r="U312" s="222">
        <v>0</v>
      </c>
      <c r="V312" s="222">
        <f>ROUND(E312*U312,2)</f>
        <v>0</v>
      </c>
      <c r="W312" s="222"/>
      <c r="X312" s="222" t="s">
        <v>377</v>
      </c>
      <c r="Y312" s="212"/>
      <c r="Z312" s="212"/>
      <c r="AA312" s="212"/>
      <c r="AB312" s="212"/>
      <c r="AC312" s="212"/>
      <c r="AD312" s="212"/>
      <c r="AE312" s="212"/>
      <c r="AF312" s="212"/>
      <c r="AG312" s="212" t="s">
        <v>378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20"/>
      <c r="B313" s="221"/>
      <c r="C313" s="256" t="s">
        <v>415</v>
      </c>
      <c r="D313" s="247"/>
      <c r="E313" s="247"/>
      <c r="F313" s="247"/>
      <c r="G313" s="247"/>
      <c r="H313" s="222"/>
      <c r="I313" s="222"/>
      <c r="J313" s="222"/>
      <c r="K313" s="222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  <c r="V313" s="222"/>
      <c r="W313" s="222"/>
      <c r="X313" s="222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160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45" t="str">
        <f>C313</f>
        <v>Náklady na vyhotovení dokumentace skutečného provedení stavby a její předání objednateli v požadované formě a požadovaném počtu.</v>
      </c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20"/>
      <c r="B314" s="221"/>
      <c r="C314" s="253"/>
      <c r="D314" s="244"/>
      <c r="E314" s="244"/>
      <c r="F314" s="244"/>
      <c r="G314" s="244"/>
      <c r="H314" s="222"/>
      <c r="I314" s="222"/>
      <c r="J314" s="222"/>
      <c r="K314" s="222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22"/>
      <c r="W314" s="222"/>
      <c r="X314" s="222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129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36">
        <v>91</v>
      </c>
      <c r="B315" s="237" t="s">
        <v>416</v>
      </c>
      <c r="C315" s="251" t="s">
        <v>417</v>
      </c>
      <c r="D315" s="238" t="s">
        <v>375</v>
      </c>
      <c r="E315" s="239">
        <v>1</v>
      </c>
      <c r="F315" s="240"/>
      <c r="G315" s="241">
        <f>ROUND(E315*F315,2)</f>
        <v>0</v>
      </c>
      <c r="H315" s="240"/>
      <c r="I315" s="241">
        <f>ROUND(E315*H315,2)</f>
        <v>0</v>
      </c>
      <c r="J315" s="240"/>
      <c r="K315" s="241">
        <f>ROUND(E315*J315,2)</f>
        <v>0</v>
      </c>
      <c r="L315" s="241">
        <v>21</v>
      </c>
      <c r="M315" s="241">
        <f>G315*(1+L315/100)</f>
        <v>0</v>
      </c>
      <c r="N315" s="241">
        <v>0</v>
      </c>
      <c r="O315" s="241">
        <f>ROUND(E315*N315,2)</f>
        <v>0</v>
      </c>
      <c r="P315" s="241">
        <v>0</v>
      </c>
      <c r="Q315" s="241">
        <f>ROUND(E315*P315,2)</f>
        <v>0</v>
      </c>
      <c r="R315" s="241"/>
      <c r="S315" s="241" t="s">
        <v>124</v>
      </c>
      <c r="T315" s="242" t="s">
        <v>376</v>
      </c>
      <c r="U315" s="222">
        <v>0</v>
      </c>
      <c r="V315" s="222">
        <f>ROUND(E315*U315,2)</f>
        <v>0</v>
      </c>
      <c r="W315" s="222"/>
      <c r="X315" s="222" t="s">
        <v>377</v>
      </c>
      <c r="Y315" s="212"/>
      <c r="Z315" s="212"/>
      <c r="AA315" s="212"/>
      <c r="AB315" s="212"/>
      <c r="AC315" s="212"/>
      <c r="AD315" s="212"/>
      <c r="AE315" s="212"/>
      <c r="AF315" s="212"/>
      <c r="AG315" s="212" t="s">
        <v>378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20"/>
      <c r="B316" s="221"/>
      <c r="C316" s="256" t="s">
        <v>418</v>
      </c>
      <c r="D316" s="247"/>
      <c r="E316" s="247"/>
      <c r="F316" s="247"/>
      <c r="G316" s="247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160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45" t="str">
        <f>C316</f>
        <v>Náklady spojené s povinným pojištěním dodavatele nebo stavebního díla či jeho části, v rozsahu obchodních podmínek.</v>
      </c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20"/>
      <c r="B317" s="221"/>
      <c r="C317" s="253"/>
      <c r="D317" s="244"/>
      <c r="E317" s="244"/>
      <c r="F317" s="244"/>
      <c r="G317" s="244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129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36">
        <v>92</v>
      </c>
      <c r="B318" s="237" t="s">
        <v>419</v>
      </c>
      <c r="C318" s="251" t="s">
        <v>420</v>
      </c>
      <c r="D318" s="238" t="s">
        <v>375</v>
      </c>
      <c r="E318" s="239">
        <v>1</v>
      </c>
      <c r="F318" s="240"/>
      <c r="G318" s="241">
        <f>ROUND(E318*F318,2)</f>
        <v>0</v>
      </c>
      <c r="H318" s="240"/>
      <c r="I318" s="241">
        <f>ROUND(E318*H318,2)</f>
        <v>0</v>
      </c>
      <c r="J318" s="240"/>
      <c r="K318" s="241">
        <f>ROUND(E318*J318,2)</f>
        <v>0</v>
      </c>
      <c r="L318" s="241">
        <v>21</v>
      </c>
      <c r="M318" s="241">
        <f>G318*(1+L318/100)</f>
        <v>0</v>
      </c>
      <c r="N318" s="241">
        <v>0</v>
      </c>
      <c r="O318" s="241">
        <f>ROUND(E318*N318,2)</f>
        <v>0</v>
      </c>
      <c r="P318" s="241">
        <v>0</v>
      </c>
      <c r="Q318" s="241">
        <f>ROUND(E318*P318,2)</f>
        <v>0</v>
      </c>
      <c r="R318" s="241"/>
      <c r="S318" s="241" t="s">
        <v>124</v>
      </c>
      <c r="T318" s="242" t="s">
        <v>376</v>
      </c>
      <c r="U318" s="222">
        <v>0</v>
      </c>
      <c r="V318" s="222">
        <f>ROUND(E318*U318,2)</f>
        <v>0</v>
      </c>
      <c r="W318" s="222"/>
      <c r="X318" s="222" t="s">
        <v>377</v>
      </c>
      <c r="Y318" s="212"/>
      <c r="Z318" s="212"/>
      <c r="AA318" s="212"/>
      <c r="AB318" s="212"/>
      <c r="AC318" s="212"/>
      <c r="AD318" s="212"/>
      <c r="AE318" s="212"/>
      <c r="AF318" s="212"/>
      <c r="AG318" s="212" t="s">
        <v>378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ht="22.5" outlineLevel="1" x14ac:dyDescent="0.2">
      <c r="A319" s="220"/>
      <c r="B319" s="221"/>
      <c r="C319" s="256" t="s">
        <v>421</v>
      </c>
      <c r="D319" s="247"/>
      <c r="E319" s="247"/>
      <c r="F319" s="247"/>
      <c r="G319" s="247"/>
      <c r="H319" s="222"/>
      <c r="I319" s="222"/>
      <c r="J319" s="222"/>
      <c r="K319" s="222"/>
      <c r="L319" s="222"/>
      <c r="M319" s="222"/>
      <c r="N319" s="222"/>
      <c r="O319" s="222"/>
      <c r="P319" s="222"/>
      <c r="Q319" s="222"/>
      <c r="R319" s="222"/>
      <c r="S319" s="222"/>
      <c r="T319" s="222"/>
      <c r="U319" s="222"/>
      <c r="V319" s="222"/>
      <c r="W319" s="222"/>
      <c r="X319" s="222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160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45" t="str">
        <f>C319</f>
        <v>Náklady zhotovitele spojené se zabezpečením a poskytnutím zajišťovacích bankovních záruk, pokud je zadavatel požaduje v obchodních podmínkách.</v>
      </c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20"/>
      <c r="B320" s="221"/>
      <c r="C320" s="253"/>
      <c r="D320" s="244"/>
      <c r="E320" s="244"/>
      <c r="F320" s="244"/>
      <c r="G320" s="244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129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36">
        <v>93</v>
      </c>
      <c r="B321" s="237" t="s">
        <v>422</v>
      </c>
      <c r="C321" s="251" t="s">
        <v>423</v>
      </c>
      <c r="D321" s="238" t="s">
        <v>375</v>
      </c>
      <c r="E321" s="239">
        <v>1</v>
      </c>
      <c r="F321" s="240"/>
      <c r="G321" s="241">
        <f>ROUND(E321*F321,2)</f>
        <v>0</v>
      </c>
      <c r="H321" s="240"/>
      <c r="I321" s="241">
        <f>ROUND(E321*H321,2)</f>
        <v>0</v>
      </c>
      <c r="J321" s="240"/>
      <c r="K321" s="241">
        <f>ROUND(E321*J321,2)</f>
        <v>0</v>
      </c>
      <c r="L321" s="241">
        <v>21</v>
      </c>
      <c r="M321" s="241">
        <f>G321*(1+L321/100)</f>
        <v>0</v>
      </c>
      <c r="N321" s="241">
        <v>0</v>
      </c>
      <c r="O321" s="241">
        <f>ROUND(E321*N321,2)</f>
        <v>0</v>
      </c>
      <c r="P321" s="241">
        <v>0</v>
      </c>
      <c r="Q321" s="241">
        <f>ROUND(E321*P321,2)</f>
        <v>0</v>
      </c>
      <c r="R321" s="241"/>
      <c r="S321" s="241" t="s">
        <v>124</v>
      </c>
      <c r="T321" s="242" t="s">
        <v>376</v>
      </c>
      <c r="U321" s="222">
        <v>0</v>
      </c>
      <c r="V321" s="222">
        <f>ROUND(E321*U321,2)</f>
        <v>0</v>
      </c>
      <c r="W321" s="222"/>
      <c r="X321" s="222" t="s">
        <v>377</v>
      </c>
      <c r="Y321" s="212"/>
      <c r="Z321" s="212"/>
      <c r="AA321" s="212"/>
      <c r="AB321" s="212"/>
      <c r="AC321" s="212"/>
      <c r="AD321" s="212"/>
      <c r="AE321" s="212"/>
      <c r="AF321" s="212"/>
      <c r="AG321" s="212" t="s">
        <v>378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ht="22.5" outlineLevel="1" x14ac:dyDescent="0.2">
      <c r="A322" s="220"/>
      <c r="B322" s="221"/>
      <c r="C322" s="256" t="s">
        <v>424</v>
      </c>
      <c r="D322" s="247"/>
      <c r="E322" s="247"/>
      <c r="F322" s="247"/>
      <c r="G322" s="247"/>
      <c r="H322" s="222"/>
      <c r="I322" s="222"/>
      <c r="J322" s="222"/>
      <c r="K322" s="222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160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45" t="str">
        <f>C322</f>
        <v>Náklady zhotovitele spojené se zabezpečením a poskytnutím zajišťovacích bankovních záruk za splnění záručních podmínek, pokud je zadavatel požaduje v obchodních podmínkách.</v>
      </c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20"/>
      <c r="B323" s="221"/>
      <c r="C323" s="253"/>
      <c r="D323" s="244"/>
      <c r="E323" s="244"/>
      <c r="F323" s="244"/>
      <c r="G323" s="244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129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x14ac:dyDescent="0.2">
      <c r="A324" s="3"/>
      <c r="B324" s="4"/>
      <c r="C324" s="261"/>
      <c r="D324" s="6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AE324">
        <v>15</v>
      </c>
      <c r="AF324">
        <v>21</v>
      </c>
      <c r="AG324" t="s">
        <v>105</v>
      </c>
    </row>
    <row r="325" spans="1:60" x14ac:dyDescent="0.2">
      <c r="A325" s="215"/>
      <c r="B325" s="216" t="s">
        <v>29</v>
      </c>
      <c r="C325" s="262"/>
      <c r="D325" s="217"/>
      <c r="E325" s="218"/>
      <c r="F325" s="218"/>
      <c r="G325" s="249">
        <f>G8+G57+G64+G91+G104+G137+G140+G170+G247+G255+G275+G302</f>
        <v>0</v>
      </c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AE325">
        <f>SUMIF(L7:L323,AE324,G7:G323)</f>
        <v>0</v>
      </c>
      <c r="AF325">
        <f>SUMIF(L7:L323,AF324,G7:G323)</f>
        <v>0</v>
      </c>
      <c r="AG325" t="s">
        <v>425</v>
      </c>
    </row>
    <row r="326" spans="1:60" x14ac:dyDescent="0.2">
      <c r="A326" s="219" t="s">
        <v>426</v>
      </c>
      <c r="B326" s="219"/>
      <c r="C326" s="261"/>
      <c r="D326" s="6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60" x14ac:dyDescent="0.2">
      <c r="A327" s="3"/>
      <c r="B327" s="4" t="s">
        <v>427</v>
      </c>
      <c r="C327" s="261" t="s">
        <v>428</v>
      </c>
      <c r="D327" s="6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AG327" t="s">
        <v>429</v>
      </c>
    </row>
    <row r="328" spans="1:60" x14ac:dyDescent="0.2">
      <c r="A328" s="3"/>
      <c r="B328" s="4" t="s">
        <v>430</v>
      </c>
      <c r="C328" s="261" t="s">
        <v>431</v>
      </c>
      <c r="D328" s="6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AG328" t="s">
        <v>432</v>
      </c>
    </row>
    <row r="329" spans="1:60" x14ac:dyDescent="0.2">
      <c r="A329" s="3"/>
      <c r="B329" s="4"/>
      <c r="C329" s="261" t="s">
        <v>433</v>
      </c>
      <c r="D329" s="6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AG329" t="s">
        <v>434</v>
      </c>
    </row>
    <row r="330" spans="1:60" x14ac:dyDescent="0.2">
      <c r="A330" s="3"/>
      <c r="B330" s="4"/>
      <c r="C330" s="261"/>
      <c r="D330" s="6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60" x14ac:dyDescent="0.2">
      <c r="C331" s="263"/>
      <c r="D331" s="10"/>
      <c r="AG331" t="s">
        <v>435</v>
      </c>
    </row>
    <row r="332" spans="1:60" x14ac:dyDescent="0.2">
      <c r="D332" s="10"/>
    </row>
    <row r="333" spans="1:60" x14ac:dyDescent="0.2">
      <c r="D333" s="10"/>
    </row>
    <row r="334" spans="1:60" x14ac:dyDescent="0.2">
      <c r="D334" s="10"/>
    </row>
    <row r="335" spans="1:60" x14ac:dyDescent="0.2">
      <c r="D335" s="10"/>
    </row>
    <row r="336" spans="1:60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rsgN7m697ORlSmK8Ern+WfO+1QI3VwgaqoGkGVOzJuk3zjGSlPyajItFccTS7HxhtkMpRQx1rAUSnSYiXPoVw==" saltValue="zj1Bx8HErNK55/SIZXDkZg==" spinCount="100000" sheet="1"/>
  <mergeCells count="162">
    <mergeCell ref="C322:G322"/>
    <mergeCell ref="C323:G323"/>
    <mergeCell ref="C313:G313"/>
    <mergeCell ref="C314:G314"/>
    <mergeCell ref="C316:G316"/>
    <mergeCell ref="C317:G317"/>
    <mergeCell ref="C319:G319"/>
    <mergeCell ref="C320:G320"/>
    <mergeCell ref="C304:G304"/>
    <mergeCell ref="C305:G305"/>
    <mergeCell ref="C307:G307"/>
    <mergeCell ref="C308:G308"/>
    <mergeCell ref="C310:G310"/>
    <mergeCell ref="C311:G311"/>
    <mergeCell ref="C294:G294"/>
    <mergeCell ref="C295:G295"/>
    <mergeCell ref="C296:G296"/>
    <mergeCell ref="C298:G298"/>
    <mergeCell ref="C300:G300"/>
    <mergeCell ref="C301:G301"/>
    <mergeCell ref="C287:G287"/>
    <mergeCell ref="C288:G288"/>
    <mergeCell ref="C289:G289"/>
    <mergeCell ref="C290:G290"/>
    <mergeCell ref="C292:G292"/>
    <mergeCell ref="C293:G293"/>
    <mergeCell ref="C280:G280"/>
    <mergeCell ref="C281:G281"/>
    <mergeCell ref="C282:G282"/>
    <mergeCell ref="C283:G283"/>
    <mergeCell ref="C284:G284"/>
    <mergeCell ref="C285:G285"/>
    <mergeCell ref="C269:G269"/>
    <mergeCell ref="C271:G271"/>
    <mergeCell ref="C273:G273"/>
    <mergeCell ref="C274:G274"/>
    <mergeCell ref="C277:G277"/>
    <mergeCell ref="C278:G278"/>
    <mergeCell ref="C259:G259"/>
    <mergeCell ref="C260:G260"/>
    <mergeCell ref="C262:G262"/>
    <mergeCell ref="C263:G263"/>
    <mergeCell ref="C265:G265"/>
    <mergeCell ref="C267:G267"/>
    <mergeCell ref="C245:G245"/>
    <mergeCell ref="C246:G246"/>
    <mergeCell ref="C250:G250"/>
    <mergeCell ref="C252:G252"/>
    <mergeCell ref="C254:G254"/>
    <mergeCell ref="C257:G257"/>
    <mergeCell ref="C228:G228"/>
    <mergeCell ref="C232:G232"/>
    <mergeCell ref="C236:G236"/>
    <mergeCell ref="C240:G240"/>
    <mergeCell ref="C242:G242"/>
    <mergeCell ref="C243:G243"/>
    <mergeCell ref="C213:G213"/>
    <mergeCell ref="C215:G215"/>
    <mergeCell ref="C217:G217"/>
    <mergeCell ref="C219:G219"/>
    <mergeCell ref="C221:G221"/>
    <mergeCell ref="C224:G224"/>
    <mergeCell ref="C202:G202"/>
    <mergeCell ref="C204:G204"/>
    <mergeCell ref="C206:G206"/>
    <mergeCell ref="C208:G208"/>
    <mergeCell ref="C210:G210"/>
    <mergeCell ref="C212:G212"/>
    <mergeCell ref="C186:G186"/>
    <mergeCell ref="C188:G188"/>
    <mergeCell ref="C190:G190"/>
    <mergeCell ref="C193:G193"/>
    <mergeCell ref="C196:G196"/>
    <mergeCell ref="C199:G199"/>
    <mergeCell ref="C169:G169"/>
    <mergeCell ref="C175:G175"/>
    <mergeCell ref="C178:G178"/>
    <mergeCell ref="C180:G180"/>
    <mergeCell ref="C182:G182"/>
    <mergeCell ref="C184:G184"/>
    <mergeCell ref="C160:G160"/>
    <mergeCell ref="C162:G162"/>
    <mergeCell ref="C164:G164"/>
    <mergeCell ref="C165:G165"/>
    <mergeCell ref="C166:G166"/>
    <mergeCell ref="C168:G168"/>
    <mergeCell ref="C152:G152"/>
    <mergeCell ref="C154:G154"/>
    <mergeCell ref="C155:G155"/>
    <mergeCell ref="C156:G156"/>
    <mergeCell ref="C158:G158"/>
    <mergeCell ref="C159:G159"/>
    <mergeCell ref="C144:G144"/>
    <mergeCell ref="C146:G146"/>
    <mergeCell ref="C147:G147"/>
    <mergeCell ref="C148:G148"/>
    <mergeCell ref="C150:G150"/>
    <mergeCell ref="C151:G151"/>
    <mergeCell ref="C132:G132"/>
    <mergeCell ref="C133:G133"/>
    <mergeCell ref="C135:G135"/>
    <mergeCell ref="C136:G136"/>
    <mergeCell ref="C139:G139"/>
    <mergeCell ref="C142:G142"/>
    <mergeCell ref="C114:G114"/>
    <mergeCell ref="C116:G116"/>
    <mergeCell ref="C118:G118"/>
    <mergeCell ref="C120:G120"/>
    <mergeCell ref="C123:G123"/>
    <mergeCell ref="C130:G130"/>
    <mergeCell ref="C102:G102"/>
    <mergeCell ref="C103:G103"/>
    <mergeCell ref="C106:G106"/>
    <mergeCell ref="C109:G109"/>
    <mergeCell ref="C111:G111"/>
    <mergeCell ref="C112:G112"/>
    <mergeCell ref="C89:G89"/>
    <mergeCell ref="C90:G90"/>
    <mergeCell ref="C94:G94"/>
    <mergeCell ref="C97:G97"/>
    <mergeCell ref="C99:G99"/>
    <mergeCell ref="C100:G100"/>
    <mergeCell ref="C72:G72"/>
    <mergeCell ref="C74:G74"/>
    <mergeCell ref="C78:G78"/>
    <mergeCell ref="C84:G84"/>
    <mergeCell ref="C86:G86"/>
    <mergeCell ref="C87:G87"/>
    <mergeCell ref="C53:G53"/>
    <mergeCell ref="C56:G56"/>
    <mergeCell ref="C59:G59"/>
    <mergeCell ref="C63:G63"/>
    <mergeCell ref="C67:G67"/>
    <mergeCell ref="C70:G70"/>
    <mergeCell ref="C43:G43"/>
    <mergeCell ref="C44:G44"/>
    <mergeCell ref="C46:G46"/>
    <mergeCell ref="C48:G48"/>
    <mergeCell ref="C50:G50"/>
    <mergeCell ref="C51:G51"/>
    <mergeCell ref="C33:G33"/>
    <mergeCell ref="C35:G35"/>
    <mergeCell ref="C36:G36"/>
    <mergeCell ref="C38:G38"/>
    <mergeCell ref="C40:G40"/>
    <mergeCell ref="C41:G41"/>
    <mergeCell ref="C24:G24"/>
    <mergeCell ref="C26:G26"/>
    <mergeCell ref="C27:G27"/>
    <mergeCell ref="C29:G29"/>
    <mergeCell ref="C30:G30"/>
    <mergeCell ref="C32:G32"/>
    <mergeCell ref="A1:G1"/>
    <mergeCell ref="C2:G2"/>
    <mergeCell ref="C3:G3"/>
    <mergeCell ref="C4:G4"/>
    <mergeCell ref="A326:B326"/>
    <mergeCell ref="C10:G10"/>
    <mergeCell ref="C11:G11"/>
    <mergeCell ref="C14:G14"/>
    <mergeCell ref="C17:G17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100 2012.100.A1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'100 2012.100.A1 Pol'!Názvy_tisku</vt:lpstr>
      <vt:lpstr>oadresa</vt:lpstr>
      <vt:lpstr>Stavba!Objednatel</vt:lpstr>
      <vt:lpstr>Stavba!Objekt</vt:lpstr>
      <vt:lpstr>'100 2012.100.A1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2019-03-19T12:27:02Z</cp:lastPrinted>
  <dcterms:created xsi:type="dcterms:W3CDTF">2009-04-08T07:15:50Z</dcterms:created>
  <dcterms:modified xsi:type="dcterms:W3CDTF">2020-09-04T09:12:30Z</dcterms:modified>
</cp:coreProperties>
</file>